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Nábytek" sheetId="2" r:id="rId2"/>
    <sheet name="Pokyny pro vyplnění" sheetId="3" r:id="rId3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'1 - Nábytek'!$C$94:$K$214</definedName>
    <definedName name="_xlnm.Print_Area" localSheetId="1">'1 - Nábytek'!$C$4:$J$43,'1 - Nábytek'!$C$49:$J$72,'1 - Nábytek'!$C$78:$K$214</definedName>
    <definedName name="_xlnm.Print_Titles" localSheetId="1">'1 - Nábytek'!$94:$94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41"/>
  <c r="J40"/>
  <c i="1" r="AY57"/>
  <c i="2" r="J39"/>
  <c i="1" r="AX57"/>
  <c i="2" r="BI213"/>
  <c r="BH213"/>
  <c r="BG213"/>
  <c r="BF213"/>
  <c r="T213"/>
  <c r="R213"/>
  <c r="P213"/>
  <c r="BI203"/>
  <c r="BH203"/>
  <c r="BG203"/>
  <c r="BF203"/>
  <c r="T203"/>
  <c r="R203"/>
  <c r="P203"/>
  <c r="BI193"/>
  <c r="BH193"/>
  <c r="BG193"/>
  <c r="BF193"/>
  <c r="T193"/>
  <c r="R193"/>
  <c r="P193"/>
  <c r="BI183"/>
  <c r="BH183"/>
  <c r="BG183"/>
  <c r="BF183"/>
  <c r="T183"/>
  <c r="R183"/>
  <c r="P183"/>
  <c r="BI173"/>
  <c r="BH173"/>
  <c r="BG173"/>
  <c r="BF173"/>
  <c r="T173"/>
  <c r="R173"/>
  <c r="P173"/>
  <c r="BI163"/>
  <c r="BH163"/>
  <c r="BG163"/>
  <c r="BF163"/>
  <c r="T163"/>
  <c r="R163"/>
  <c r="P163"/>
  <c r="BI153"/>
  <c r="BH153"/>
  <c r="BG153"/>
  <c r="BF153"/>
  <c r="T153"/>
  <c r="R153"/>
  <c r="P153"/>
  <c r="BI143"/>
  <c r="BH143"/>
  <c r="BG143"/>
  <c r="BF143"/>
  <c r="T143"/>
  <c r="R143"/>
  <c r="P143"/>
  <c r="BI133"/>
  <c r="BH133"/>
  <c r="BG133"/>
  <c r="BF133"/>
  <c r="T133"/>
  <c r="R133"/>
  <c r="P133"/>
  <c r="BI123"/>
  <c r="BH123"/>
  <c r="BG123"/>
  <c r="BF123"/>
  <c r="T123"/>
  <c r="R123"/>
  <c r="P123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F89"/>
  <c r="E87"/>
  <c r="F60"/>
  <c r="E58"/>
  <c r="J28"/>
  <c r="E28"/>
  <c r="J92"/>
  <c r="J27"/>
  <c r="J25"/>
  <c r="E25"/>
  <c r="J91"/>
  <c r="J24"/>
  <c r="J22"/>
  <c r="E22"/>
  <c r="F63"/>
  <c r="J21"/>
  <c r="J19"/>
  <c r="E19"/>
  <c r="F91"/>
  <c r="J18"/>
  <c r="J16"/>
  <c r="J89"/>
  <c r="E7"/>
  <c r="E52"/>
  <c i="1" r="L50"/>
  <c r="AM50"/>
  <c r="AM49"/>
  <c r="L49"/>
  <c r="AM47"/>
  <c r="L47"/>
  <c r="L45"/>
  <c r="L44"/>
  <c i="2" r="BK123"/>
  <c r="J112"/>
  <c r="J193"/>
  <c r="J153"/>
  <c r="J108"/>
  <c r="BK108"/>
  <c r="BK100"/>
  <c r="J98"/>
  <c r="BK133"/>
  <c r="J113"/>
  <c r="BK112"/>
  <c r="J143"/>
  <c r="BK113"/>
  <c r="J133"/>
  <c r="J111"/>
  <c r="J183"/>
  <c r="J173"/>
  <c r="J123"/>
  <c r="BK163"/>
  <c r="BK98"/>
  <c r="BK173"/>
  <c r="BK110"/>
  <c r="BK213"/>
  <c r="J102"/>
  <c r="J203"/>
  <c r="BK203"/>
  <c r="J109"/>
  <c r="J110"/>
  <c i="1" r="AS56"/>
  <c i="2" r="BK109"/>
  <c r="J100"/>
  <c r="J105"/>
  <c r="BK111"/>
  <c r="BK193"/>
  <c r="BK105"/>
  <c r="J163"/>
  <c r="BK183"/>
  <c r="BK102"/>
  <c r="BK143"/>
  <c r="BK153"/>
  <c r="J213"/>
  <c l="1" r="BK97"/>
  <c r="J97"/>
  <c r="J69"/>
  <c r="R97"/>
  <c r="R96"/>
  <c r="P97"/>
  <c r="P96"/>
  <c r="T97"/>
  <c r="T96"/>
  <c r="BK107"/>
  <c r="J107"/>
  <c r="J71"/>
  <c r="P107"/>
  <c r="P106"/>
  <c r="R107"/>
  <c r="R106"/>
  <c r="T107"/>
  <c r="T106"/>
  <c r="BE102"/>
  <c r="BE111"/>
  <c r="BE173"/>
  <c r="BE183"/>
  <c r="BE193"/>
  <c r="BE203"/>
  <c r="BE213"/>
  <c r="J62"/>
  <c r="F92"/>
  <c r="BE108"/>
  <c r="F62"/>
  <c r="J63"/>
  <c r="BE98"/>
  <c r="BE112"/>
  <c r="BE113"/>
  <c r="BE163"/>
  <c r="J60"/>
  <c r="BE153"/>
  <c r="E81"/>
  <c r="BE100"/>
  <c r="BE123"/>
  <c r="BE133"/>
  <c r="BE143"/>
  <c r="BE105"/>
  <c r="BE109"/>
  <c r="BE110"/>
  <c r="F40"/>
  <c i="1" r="BC57"/>
  <c r="BC56"/>
  <c r="AY56"/>
  <c i="2" r="J38"/>
  <c i="1" r="AW57"/>
  <c i="2" r="F38"/>
  <c i="1" r="BA57"/>
  <c r="BA56"/>
  <c r="BA55"/>
  <c r="BA54"/>
  <c r="AW54"/>
  <c r="AK30"/>
  <c i="2" r="F39"/>
  <c i="1" r="BB57"/>
  <c r="BB56"/>
  <c r="AX56"/>
  <c r="AS55"/>
  <c r="AS54"/>
  <c i="2" r="F41"/>
  <c i="1" r="BD57"/>
  <c r="BD56"/>
  <c r="BD55"/>
  <c r="BD54"/>
  <c r="W33"/>
  <c i="2" l="1" r="T95"/>
  <c r="P95"/>
  <c i="1" r="AU57"/>
  <c i="2" r="R95"/>
  <c r="BK96"/>
  <c r="J96"/>
  <c r="J68"/>
  <c r="BK106"/>
  <c r="J106"/>
  <c r="J70"/>
  <c i="1" r="W30"/>
  <c r="AW56"/>
  <c r="BC55"/>
  <c r="BC54"/>
  <c r="AY54"/>
  <c i="2" r="F37"/>
  <c i="1" r="AZ57"/>
  <c r="AZ56"/>
  <c r="AZ55"/>
  <c r="AV55"/>
  <c r="AU56"/>
  <c r="AU55"/>
  <c r="AU54"/>
  <c r="AW55"/>
  <c r="BB55"/>
  <c r="AX55"/>
  <c i="2" r="J37"/>
  <c i="1" r="AV57"/>
  <c r="AT57"/>
  <c i="2" l="1" r="BK95"/>
  <c r="J95"/>
  <c r="J34"/>
  <c i="1" r="AG57"/>
  <c r="AG56"/>
  <c r="AG55"/>
  <c r="AG54"/>
  <c r="AK26"/>
  <c r="AT55"/>
  <c r="AV56"/>
  <c r="AT56"/>
  <c r="AN56"/>
  <c r="BB54"/>
  <c r="AX54"/>
  <c r="AZ54"/>
  <c r="AV54"/>
  <c r="AK29"/>
  <c r="AY55"/>
  <c r="W32"/>
  <c i="2" l="1" r="J43"/>
  <c r="J67"/>
  <c i="1" r="AK35"/>
  <c r="AN55"/>
  <c r="AN57"/>
  <c r="W31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<sst xmlns="http://schemas.openxmlformats.org/spreadsheetml/2006/main">
  <si>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</si>
  <si>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</si>
  <si>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</si>
  <si>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</si>
  <si>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</si>
  <si>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{6af8f465-619e-479d-95e5-838c475849ea}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</si>
  <si>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</si>
  <si>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</si>
  <si>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</si>
  <si>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</si>
  <si>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</si>
  <si>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</si>
  <si>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</si>
  <si>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</si>
  <si>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</si>
  <si>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</si>
  <si>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</si>
  <si>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</si>
  <si>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Pozemní (stavební) objekt Koleje Jarov</t>
  </si>
  <si>
    <t>KSO:</t>
  </si>
  <si>
    <t>CC-CZ:</t>
  </si>
  <si>
    <t>Místo:</t>
  </si>
  <si>
    <t xml:space="preserve"> </t>
  </si>
  <si>
    <t>Datum:</t>
  </si>
  <si>
    <t>9. 11. 2022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</si>
  <si>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</si>
  <si>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</si>
  <si>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</si>
  <si>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</si>
  <si>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</si>
  <si>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</si>
  <si>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</si>
  <si>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</si>
  <si>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</si>
  <si>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Součástí zadávací dokumentace je nejen výkaz výměr, ale i projektová dokumentace. Cena musí být tvořena na základě prohlídky stavby a minimálně těchto dvou částí zadávací dokumentace. Přesto, že tento výkaz výměr byl vypracován s nejvyšší péčí,  je na výhradní odpovědnosti nabízejícího zkontrolovat položky a výměry zde uvedené s výkresovou a textovou částí dokumentace a případně uvést opravené či doplněné položky na zvláštní list nabídky. Projektová dokumentace a TZ má přednost před rozpočtem.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</si>
  <si>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</si>
  <si>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</si>
  <si>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</si>
  <si>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</si>
  <si>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</si>
  <si>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</si>
  <si>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</si>
  <si>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</si>
  <si>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</si>
  <si>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</si>
  <si>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</si>
  <si>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</si>
  <si>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</si>
  <si>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</si>
  <si>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</si>
  <si>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</si>
  <si>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</si>
  <si>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</si>
  <si>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</si>
  <si>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</si>
  <si>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</si>
  <si>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</si>
  <si>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</si>
  <si>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</si>
  <si>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</si>
  <si>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</si>
  <si>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</si>
  <si>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</si>
  <si>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</si>
  <si>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</si>
  <si>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</si>
  <si>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</si>
  <si>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</si>
  <si>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</si>
  <si>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</si>
  <si>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</si>
  <si>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</si>
  <si>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</si>
  <si>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11</t>
  </si>
  <si>
    <t>Blok A</t>
  </si>
  <si>
    <t>STA</t>
  </si>
  <si>
    <t>{62b35e07-af26-4f66-b539-9089af9fb7b4}</t>
  </si>
  <si>
    <t>2</t>
  </si>
  <si>
    <t>Pokoje</t>
  </si>
  <si>
    <t>Soupis</t>
  </si>
  <si>
    <t>{4c1ea95d-3f9c-49b1-abfa-f1a69150f62e}</t>
  </si>
  <si>
    <t>/</t>
  </si>
  <si>
    <t>Nábytek</t>
  </si>
  <si>
    <t>3</t>
  </si>
  <si>
    <t>{fe9d06d7-d2d0-47ed-a8b0-47639695cf81}</t>
  </si>
  <si>
    <t>KRYCÍ LIST SOUPISU PRACÍ</t>
  </si>
  <si>
    <t>Objekt:</t>
  </si>
  <si>
    <t>11 - Blok A</t>
  </si>
  <si>
    <t>Soupis:</t>
  </si>
  <si>
    <t>2 - Pokoje</t>
  </si>
  <si>
    <t>Úroveň 3:</t>
  </si>
  <si>
    <t>1 - Nábytek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</si>
  <si>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</si>
  <si>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</si>
  <si>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</si>
  <si>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</si>
  <si>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</si>
  <si>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997 - Přesun sutě</t>
  </si>
  <si>
    <t>PSV - Práce a dodávky PSV</t>
  </si>
  <si>
    <t xml:space="preserve">    766 - Konstrukce truhlářské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</si>
  <si>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</si>
  <si>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</si>
  <si>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</si>
  <si>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</si>
  <si>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</si>
  <si>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</si>
  <si>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</si>
  <si>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</si>
  <si>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</si>
  <si>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</si>
  <si>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</si>
  <si>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</si>
  <si>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</si>
  <si>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</si>
  <si>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</si>
  <si>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</si>
  <si>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</si>
  <si>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</si>
  <si>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12</t>
  </si>
  <si>
    <t>K</t>
  </si>
  <si>
    <t>997013213</t>
  </si>
  <si>
    <t>Vnitrostaveništní doprava suti a vybouraných hmot vodorovně do 50 m svisle ručně pro budovy a haly výšky přes 9 do 12 m</t>
  </si>
  <si>
    <t>t</t>
  </si>
  <si>
    <t>CS ÚRS 2022 02</t>
  </si>
  <si>
    <t>4</t>
  </si>
  <si>
    <t>1630040780</t>
  </si>
  <si>
    <t>Online PSC</t>
  </si>
  <si>
    <t>https://podminky.urs.cz/item/CS_URS_2022_02/997013213</t>
  </si>
  <si>
    <t>13</t>
  </si>
  <si>
    <t>997013501</t>
  </si>
  <si>
    <t>Odvoz suti a vybouraných hmot na skládku nebo meziskládku se složením, na vzdálenost do 1 km</t>
  </si>
  <si>
    <t>2085275006</t>
  </si>
  <si>
    <t>https://podminky.urs.cz/item/CS_URS_2022_02/997013501</t>
  </si>
  <si>
    <t>14</t>
  </si>
  <si>
    <t>997013509</t>
  </si>
  <si>
    <t>Odvoz suti a vybouraných hmot na skládku nebo meziskládku se složením, na vzdálenost Příplatek k ceně za každý další i započatý 1 km přes 1 km</t>
  </si>
  <si>
    <t>10207371</t>
  </si>
  <si>
    <t>https://podminky.urs.cz/item/CS_URS_2022_02/997013509</t>
  </si>
  <si>
    <t>VV</t>
  </si>
  <si>
    <t>24,495*15 'Přepočtené koeficientem množství</t>
  </si>
  <si>
    <t>997013x</t>
  </si>
  <si>
    <t>Poplatek za uložení stavebního odpadu na skládce (skládkovné) nábytek</t>
  </si>
  <si>
    <t>771213487</t>
  </si>
  <si>
    <t>PSV</t>
  </si>
  <si>
    <t>Práce a dodávky PSV</t>
  </si>
  <si>
    <t>766</t>
  </si>
  <si>
    <t>Konstrukce truhlářské</t>
  </si>
  <si>
    <t>16</t>
  </si>
  <si>
    <t>K011</t>
  </si>
  <si>
    <t>Demontáž poličky</t>
  </si>
  <si>
    <t>kus</t>
  </si>
  <si>
    <t>1246957902</t>
  </si>
  <si>
    <t>17</t>
  </si>
  <si>
    <t>K012</t>
  </si>
  <si>
    <t>Demontáž krytu na garnýž</t>
  </si>
  <si>
    <t>47329098</t>
  </si>
  <si>
    <t>18</t>
  </si>
  <si>
    <t>K013</t>
  </si>
  <si>
    <t>Demontáž věšákové stěny</t>
  </si>
  <si>
    <t>725454860</t>
  </si>
  <si>
    <t>19</t>
  </si>
  <si>
    <t>K014</t>
  </si>
  <si>
    <t>Demontáž čela postele</t>
  </si>
  <si>
    <t>-2041840867</t>
  </si>
  <si>
    <t>20</t>
  </si>
  <si>
    <t>K0141</t>
  </si>
  <si>
    <t>Demontáž bočního čela postele</t>
  </si>
  <si>
    <t>-1547308001</t>
  </si>
  <si>
    <t>K001</t>
  </si>
  <si>
    <t>D+M vyklápěcí botník- podrobný popis viz. PD</t>
  </si>
  <si>
    <t>-1039448336</t>
  </si>
  <si>
    <t>1NP</t>
  </si>
  <si>
    <t>2NP</t>
  </si>
  <si>
    <t>3NP</t>
  </si>
  <si>
    <t>4NP</t>
  </si>
  <si>
    <t>Součet</t>
  </si>
  <si>
    <t>K002</t>
  </si>
  <si>
    <t>D+M PC stůl- podrobný popis viz. PD</t>
  </si>
  <si>
    <t>-224174093</t>
  </si>
  <si>
    <t>18*2</t>
  </si>
  <si>
    <t>16*2</t>
  </si>
  <si>
    <t>19*2</t>
  </si>
  <si>
    <t>K003</t>
  </si>
  <si>
    <t>D+M šatní skříň vč. vestavěné lednice- podrobný popis viz. PD</t>
  </si>
  <si>
    <t>-1513468668</t>
  </si>
  <si>
    <t>K004</t>
  </si>
  <si>
    <t>D+M polička velká- podrobný popis viz. PD</t>
  </si>
  <si>
    <t>-858153759</t>
  </si>
  <si>
    <t>5</t>
  </si>
  <si>
    <t>K005</t>
  </si>
  <si>
    <t>D+M postel jednolůžko s úložným prostorem vč. matrace- podrobný popis viz. PD</t>
  </si>
  <si>
    <t>-979399502</t>
  </si>
  <si>
    <t>6</t>
  </si>
  <si>
    <t>K006</t>
  </si>
  <si>
    <t>D+M kryt na garnýže- podrobný popis viz. PD</t>
  </si>
  <si>
    <t>-1200098954</t>
  </si>
  <si>
    <t>7</t>
  </si>
  <si>
    <t>K007</t>
  </si>
  <si>
    <t>D+M věšáková stěna- podrobný popis viz. PD</t>
  </si>
  <si>
    <t>-1456594808</t>
  </si>
  <si>
    <t>8</t>
  </si>
  <si>
    <t>K008</t>
  </si>
  <si>
    <t>D+M boční čelo postele- podrobný popis viz. PD</t>
  </si>
  <si>
    <t>-1567447175</t>
  </si>
  <si>
    <t>9</t>
  </si>
  <si>
    <t>K009</t>
  </si>
  <si>
    <t>D+M čelo postele- podrobný popis viz. PD</t>
  </si>
  <si>
    <t>2026104963</t>
  </si>
  <si>
    <t>10</t>
  </si>
  <si>
    <t>K010</t>
  </si>
  <si>
    <t>D+M židle- podrobný popis viz. PD</t>
  </si>
  <si>
    <t>-2039882656</t>
  </si>
  <si>
    <t>998766202</t>
  </si>
  <si>
    <t>Přesun hmot pro konstrukce truhlářské stanovený procentní sazbou (%) z ceny vodorovná dopravní vzdálenost do 50 m v objektech výšky přes 6 do 12 m</t>
  </si>
  <si>
    <t>%</t>
  </si>
  <si>
    <t>-1069230406</t>
  </si>
  <si>
    <t>https://podminky.urs.cz/item/CS_URS_2022_02/998766202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</si>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</sst>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30" fillId="0" borderId="0" xfId="1" applyFont="1" applyAlignment="1">
      <alignment horizontal="center"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3" xfId="0" applyNumberFormat="1" applyFont="1" applyBorder="1" applyAlignment="1"/>
    <xf numFmtId="166" fontId="33" fillId="0" borderId="14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997013213" TargetMode="External" /><Relationship Id="rId2" Type="http://schemas.openxmlformats.org/officeDocument/2006/relationships/hyperlink" Target="https://podminky.urs.cz/item/CS_URS_2022_02/997013501" TargetMode="External" /><Relationship Id="rId3" Type="http://schemas.openxmlformats.org/officeDocument/2006/relationships/hyperlink" Target="https://podminky.urs.cz/item/CS_URS_2022_02/997013509" TargetMode="External" /><Relationship Id="rId4" Type="http://schemas.openxmlformats.org/officeDocument/2006/relationships/hyperlink" Target="https://podminky.urs.cz/item/CS_URS_2022_02/998766202" TargetMode="External" /><Relationship Id="rId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7</v>
      </c>
    </row>
    <row r="7" s="1" customFormat="1" ht="12" customHeight="1">
      <c r="B7" s="22"/>
      <c r="D7" s="32" t="s">
        <v>19</v>
      </c>
      <c r="K7" s="27" t="s">
        <v>3</v>
      </c>
      <c r="AK7" s="32" t="s">
        <v>20</v>
      </c>
      <c r="AN7" s="27" t="s">
        <v>3</v>
      </c>
      <c r="AR7" s="22"/>
      <c r="BE7" s="31"/>
      <c r="BS7" s="19" t="s">
        <v>7</v>
      </c>
    </row>
    <row r="8" s="1" customFormat="1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E8" s="31"/>
      <c r="BS8" s="19" t="s">
        <v>7</v>
      </c>
    </row>
    <row r="9" s="1" customFormat="1" ht="14.4" customHeight="1">
      <c r="B9" s="22"/>
      <c r="AR9" s="22"/>
      <c r="BE9" s="31"/>
      <c r="BS9" s="19" t="s">
        <v>7</v>
      </c>
    </row>
    <row r="10" s="1" customFormat="1" ht="12" customHeight="1">
      <c r="B10" s="22"/>
      <c r="D10" s="32" t="s">
        <v>25</v>
      </c>
      <c r="AK10" s="32" t="s">
        <v>26</v>
      </c>
      <c r="AN10" s="27" t="s">
        <v>3</v>
      </c>
      <c r="AR10" s="22"/>
      <c r="BE10" s="31"/>
      <c r="BS10" s="19" t="s">
        <v>7</v>
      </c>
    </row>
    <row r="11" s="1" customFormat="1" ht="18.48" customHeight="1">
      <c r="B11" s="22"/>
      <c r="E11" s="27" t="s">
        <v>22</v>
      </c>
      <c r="AK11" s="32" t="s">
        <v>27</v>
      </c>
      <c r="AN11" s="27" t="s">
        <v>3</v>
      </c>
      <c r="AR11" s="22"/>
      <c r="BE11" s="31"/>
      <c r="BS11" s="19" t="s">
        <v>7</v>
      </c>
    </row>
    <row r="12" s="1" customFormat="1" ht="6.96" customHeight="1">
      <c r="B12" s="22"/>
      <c r="AR12" s="22"/>
      <c r="BE12" s="31"/>
      <c r="BS12" s="19" t="s">
        <v>7</v>
      </c>
    </row>
    <row r="13" s="1" customFormat="1" ht="12" customHeight="1">
      <c r="B13" s="22"/>
      <c r="D13" s="32" t="s">
        <v>28</v>
      </c>
      <c r="AK13" s="32" t="s">
        <v>26</v>
      </c>
      <c r="AN13" s="34" t="s">
        <v>29</v>
      </c>
      <c r="AR13" s="22"/>
      <c r="BE13" s="31"/>
      <c r="BS13" s="19" t="s">
        <v>7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7</v>
      </c>
    </row>
    <row r="15" s="1" customFormat="1" ht="6.96" customHeight="1">
      <c r="B15" s="22"/>
      <c r="AR15" s="22"/>
      <c r="BE15" s="31"/>
      <c r="BS15" s="19" t="s">
        <v>4</v>
      </c>
    </row>
    <row r="16" s="1" customFormat="1" ht="12" customHeight="1">
      <c r="B16" s="22"/>
      <c r="D16" s="32" t="s">
        <v>30</v>
      </c>
      <c r="AK16" s="32" t="s">
        <v>26</v>
      </c>
      <c r="AN16" s="27" t="s">
        <v>3</v>
      </c>
      <c r="AR16" s="22"/>
      <c r="BE16" s="31"/>
      <c r="BS16" s="19" t="s">
        <v>4</v>
      </c>
    </row>
    <row r="17" s="1" customFormat="1" ht="18.48" customHeight="1">
      <c r="B17" s="22"/>
      <c r="E17" s="27" t="s">
        <v>22</v>
      </c>
      <c r="AK17" s="32" t="s">
        <v>27</v>
      </c>
      <c r="AN17" s="27" t="s">
        <v>3</v>
      </c>
      <c r="AR17" s="22"/>
      <c r="BE17" s="31"/>
      <c r="BS17" s="19" t="s">
        <v>31</v>
      </c>
    </row>
    <row r="18" s="1" customFormat="1" ht="6.96" customHeight="1">
      <c r="B18" s="22"/>
      <c r="AR18" s="22"/>
      <c r="BE18" s="31"/>
      <c r="BS18" s="19" t="s">
        <v>7</v>
      </c>
    </row>
    <row r="19" s="1" customFormat="1" ht="12" customHeight="1">
      <c r="B19" s="22"/>
      <c r="D19" s="32" t="s">
        <v>32</v>
      </c>
      <c r="AK19" s="32" t="s">
        <v>26</v>
      </c>
      <c r="AN19" s="27" t="s">
        <v>3</v>
      </c>
      <c r="AR19" s="22"/>
      <c r="BE19" s="31"/>
      <c r="BS19" s="19" t="s">
        <v>7</v>
      </c>
    </row>
    <row r="20" s="1" customFormat="1" ht="18.48" customHeight="1">
      <c r="B20" s="22"/>
      <c r="E20" s="27" t="s">
        <v>22</v>
      </c>
      <c r="AK20" s="32" t="s">
        <v>27</v>
      </c>
      <c r="AN20" s="27" t="s">
        <v>3</v>
      </c>
      <c r="AR20" s="22"/>
      <c r="BE20" s="31"/>
      <c r="BS20" s="19" t="s">
        <v>4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33</v>
      </c>
      <c r="AR22" s="22"/>
      <c r="BE22" s="31"/>
    </row>
    <row r="23" s="1" customFormat="1" ht="59.25" customHeight="1">
      <c r="B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39</v>
      </c>
      <c r="E29" s="3"/>
      <c r="F29" s="32" t="s">
        <v>40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41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42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43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44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3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2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>Pozemní (stavební) objekt Koleje Jarov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2" t="s">
        <v>21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2" t="s">
        <v>23</v>
      </c>
      <c r="AJ47" s="38"/>
      <c r="AK47" s="38"/>
      <c r="AL47" s="38"/>
      <c r="AM47" s="64" t="str">
        <f>IF(AN8= "","",AN8)</f>
        <v>9. 11. 2022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15.15" customHeight="1">
      <c r="A49" s="38"/>
      <c r="B49" s="39"/>
      <c r="C49" s="32" t="s">
        <v>25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2" t="s">
        <v>30</v>
      </c>
      <c r="AJ49" s="38"/>
      <c r="AK49" s="38"/>
      <c r="AL49" s="38"/>
      <c r="AM49" s="65" t="str">
        <f>IF(E17="","",E17)</f>
        <v xml:space="preserve"> </v>
      </c>
      <c r="AN49" s="4"/>
      <c r="AO49" s="4"/>
      <c r="AP49" s="4"/>
      <c r="AQ49" s="38"/>
      <c r="AR49" s="39"/>
      <c r="AS49" s="66" t="s">
        <v>49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2" t="s">
        <v>28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2" t="s">
        <v>32</v>
      </c>
      <c r="AJ50" s="38"/>
      <c r="AK50" s="38"/>
      <c r="AL50" s="38"/>
      <c r="AM50" s="65" t="str">
        <f>IF(E20="","",E20)</f>
        <v xml:space="preserve"> 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50</v>
      </c>
      <c r="D52" s="75"/>
      <c r="E52" s="75"/>
      <c r="F52" s="75"/>
      <c r="G52" s="75"/>
      <c r="H52" s="76"/>
      <c r="I52" s="77" t="s">
        <v>51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52</v>
      </c>
      <c r="AH52" s="75"/>
      <c r="AI52" s="75"/>
      <c r="AJ52" s="75"/>
      <c r="AK52" s="75"/>
      <c r="AL52" s="75"/>
      <c r="AM52" s="75"/>
      <c r="AN52" s="77" t="s">
        <v>53</v>
      </c>
      <c r="AO52" s="75"/>
      <c r="AP52" s="75"/>
      <c r="AQ52" s="79" t="s">
        <v>54</v>
      </c>
      <c r="AR52" s="39"/>
      <c r="AS52" s="80" t="s">
        <v>55</v>
      </c>
      <c r="AT52" s="81" t="s">
        <v>56</v>
      </c>
      <c r="AU52" s="81" t="s">
        <v>57</v>
      </c>
      <c r="AV52" s="81" t="s">
        <v>58</v>
      </c>
      <c r="AW52" s="81" t="s">
        <v>59</v>
      </c>
      <c r="AX52" s="81" t="s">
        <v>60</v>
      </c>
      <c r="AY52" s="81" t="s">
        <v>61</v>
      </c>
      <c r="AZ52" s="81" t="s">
        <v>62</v>
      </c>
      <c r="BA52" s="81" t="s">
        <v>63</v>
      </c>
      <c r="BB52" s="81" t="s">
        <v>64</v>
      </c>
      <c r="BC52" s="81" t="s">
        <v>65</v>
      </c>
      <c r="BD52" s="82" t="s">
        <v>66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67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ROUND(AG55,2)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ROUND(AS55,2)</f>
        <v>0</v>
      </c>
      <c r="AT54" s="93">
        <f>ROUND(SUM(AV54:AW54),2)</f>
        <v>0</v>
      </c>
      <c r="AU54" s="94">
        <f>ROUND(AU55,5)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ROUND(AZ55,2)</f>
        <v>0</v>
      </c>
      <c r="BA54" s="93">
        <f>ROUND(BA55,2)</f>
        <v>0</v>
      </c>
      <c r="BB54" s="93">
        <f>ROUND(BB55,2)</f>
        <v>0</v>
      </c>
      <c r="BC54" s="93">
        <f>ROUND(BC55,2)</f>
        <v>0</v>
      </c>
      <c r="BD54" s="95">
        <f>ROUND(BD55,2)</f>
        <v>0</v>
      </c>
      <c r="BE54" s="6"/>
      <c r="BS54" s="96" t="s">
        <v>68</v>
      </c>
      <c r="BT54" s="96" t="s">
        <v>69</v>
      </c>
      <c r="BU54" s="97" t="s">
        <v>70</v>
      </c>
      <c r="BV54" s="96" t="s">
        <v>71</v>
      </c>
      <c r="BW54" s="96" t="s">
        <v>5</v>
      </c>
      <c r="BX54" s="96" t="s">
        <v>72</v>
      </c>
      <c r="CL54" s="96" t="s">
        <v>3</v>
      </c>
    </row>
    <row r="55" s="7" customFormat="1" ht="16.5" customHeight="1">
      <c r="A55" s="7"/>
      <c r="B55" s="98"/>
      <c r="C55" s="99"/>
      <c r="D55" s="100" t="s">
        <v>73</v>
      </c>
      <c r="E55" s="100"/>
      <c r="F55" s="100"/>
      <c r="G55" s="100"/>
      <c r="H55" s="100"/>
      <c r="I55" s="101"/>
      <c r="J55" s="100" t="s">
        <v>74</v>
      </c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2">
        <f>ROUND(AG56,2)</f>
        <v>0</v>
      </c>
      <c r="AH55" s="101"/>
      <c r="AI55" s="101"/>
      <c r="AJ55" s="101"/>
      <c r="AK55" s="101"/>
      <c r="AL55" s="101"/>
      <c r="AM55" s="101"/>
      <c r="AN55" s="103">
        <f>SUM(AG55,AT55)</f>
        <v>0</v>
      </c>
      <c r="AO55" s="101"/>
      <c r="AP55" s="101"/>
      <c r="AQ55" s="104" t="s">
        <v>75</v>
      </c>
      <c r="AR55" s="98"/>
      <c r="AS55" s="105">
        <f>ROUND(AS56,2)</f>
        <v>0</v>
      </c>
      <c r="AT55" s="106">
        <f>ROUND(SUM(AV55:AW55),2)</f>
        <v>0</v>
      </c>
      <c r="AU55" s="107">
        <f>ROUND(AU56,5)</f>
        <v>0</v>
      </c>
      <c r="AV55" s="106">
        <f>ROUND(AZ55*L29,2)</f>
        <v>0</v>
      </c>
      <c r="AW55" s="106">
        <f>ROUND(BA55*L30,2)</f>
        <v>0</v>
      </c>
      <c r="AX55" s="106">
        <f>ROUND(BB55*L29,2)</f>
        <v>0</v>
      </c>
      <c r="AY55" s="106">
        <f>ROUND(BC55*L30,2)</f>
        <v>0</v>
      </c>
      <c r="AZ55" s="106">
        <f>ROUND(AZ56,2)</f>
        <v>0</v>
      </c>
      <c r="BA55" s="106">
        <f>ROUND(BA56,2)</f>
        <v>0</v>
      </c>
      <c r="BB55" s="106">
        <f>ROUND(BB56,2)</f>
        <v>0</v>
      </c>
      <c r="BC55" s="106">
        <f>ROUND(BC56,2)</f>
        <v>0</v>
      </c>
      <c r="BD55" s="108">
        <f>ROUND(BD56,2)</f>
        <v>0</v>
      </c>
      <c r="BE55" s="7"/>
      <c r="BS55" s="109" t="s">
        <v>68</v>
      </c>
      <c r="BT55" s="109" t="s">
        <v>15</v>
      </c>
      <c r="BU55" s="109" t="s">
        <v>70</v>
      </c>
      <c r="BV55" s="109" t="s">
        <v>71</v>
      </c>
      <c r="BW55" s="109" t="s">
        <v>76</v>
      </c>
      <c r="BX55" s="109" t="s">
        <v>5</v>
      </c>
      <c r="CL55" s="109" t="s">
        <v>3</v>
      </c>
      <c r="CM55" s="109" t="s">
        <v>77</v>
      </c>
    </row>
    <row r="56" s="4" customFormat="1" ht="16.5" customHeight="1">
      <c r="A56" s="4"/>
      <c r="B56" s="59"/>
      <c r="C56" s="10"/>
      <c r="D56" s="10"/>
      <c r="E56" s="110" t="s">
        <v>77</v>
      </c>
      <c r="F56" s="110"/>
      <c r="G56" s="110"/>
      <c r="H56" s="110"/>
      <c r="I56" s="110"/>
      <c r="J56" s="10"/>
      <c r="K56" s="110" t="s">
        <v>78</v>
      </c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1">
        <f>ROUND(AG57,2)</f>
        <v>0</v>
      </c>
      <c r="AH56" s="10"/>
      <c r="AI56" s="10"/>
      <c r="AJ56" s="10"/>
      <c r="AK56" s="10"/>
      <c r="AL56" s="10"/>
      <c r="AM56" s="10"/>
      <c r="AN56" s="112">
        <f>SUM(AG56,AT56)</f>
        <v>0</v>
      </c>
      <c r="AO56" s="10"/>
      <c r="AP56" s="10"/>
      <c r="AQ56" s="113" t="s">
        <v>79</v>
      </c>
      <c r="AR56" s="59"/>
      <c r="AS56" s="114">
        <f>ROUND(AS57,2)</f>
        <v>0</v>
      </c>
      <c r="AT56" s="115">
        <f>ROUND(SUM(AV56:AW56),2)</f>
        <v>0</v>
      </c>
      <c r="AU56" s="116">
        <f>ROUND(AU57,5)</f>
        <v>0</v>
      </c>
      <c r="AV56" s="115">
        <f>ROUND(AZ56*L29,2)</f>
        <v>0</v>
      </c>
      <c r="AW56" s="115">
        <f>ROUND(BA56*L30,2)</f>
        <v>0</v>
      </c>
      <c r="AX56" s="115">
        <f>ROUND(BB56*L29,2)</f>
        <v>0</v>
      </c>
      <c r="AY56" s="115">
        <f>ROUND(BC56*L30,2)</f>
        <v>0</v>
      </c>
      <c r="AZ56" s="115">
        <f>ROUND(AZ57,2)</f>
        <v>0</v>
      </c>
      <c r="BA56" s="115">
        <f>ROUND(BA57,2)</f>
        <v>0</v>
      </c>
      <c r="BB56" s="115">
        <f>ROUND(BB57,2)</f>
        <v>0</v>
      </c>
      <c r="BC56" s="115">
        <f>ROUND(BC57,2)</f>
        <v>0</v>
      </c>
      <c r="BD56" s="117">
        <f>ROUND(BD57,2)</f>
        <v>0</v>
      </c>
      <c r="BE56" s="4"/>
      <c r="BS56" s="27" t="s">
        <v>68</v>
      </c>
      <c r="BT56" s="27" t="s">
        <v>77</v>
      </c>
      <c r="BU56" s="27" t="s">
        <v>70</v>
      </c>
      <c r="BV56" s="27" t="s">
        <v>71</v>
      </c>
      <c r="BW56" s="27" t="s">
        <v>80</v>
      </c>
      <c r="BX56" s="27" t="s">
        <v>76</v>
      </c>
      <c r="CL56" s="27" t="s">
        <v>3</v>
      </c>
    </row>
    <row r="57" s="4" customFormat="1" ht="16.5" customHeight="1">
      <c r="A57" s="118" t="s">
        <v>81</v>
      </c>
      <c r="B57" s="59"/>
      <c r="C57" s="10"/>
      <c r="D57" s="10"/>
      <c r="E57" s="10"/>
      <c r="F57" s="110" t="s">
        <v>15</v>
      </c>
      <c r="G57" s="110"/>
      <c r="H57" s="110"/>
      <c r="I57" s="110"/>
      <c r="J57" s="110"/>
      <c r="K57" s="10"/>
      <c r="L57" s="110" t="s">
        <v>82</v>
      </c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2">
        <f>'1 - Nábytek'!J34</f>
        <v>0</v>
      </c>
      <c r="AH57" s="10"/>
      <c r="AI57" s="10"/>
      <c r="AJ57" s="10"/>
      <c r="AK57" s="10"/>
      <c r="AL57" s="10"/>
      <c r="AM57" s="10"/>
      <c r="AN57" s="112">
        <f>SUM(AG57,AT57)</f>
        <v>0</v>
      </c>
      <c r="AO57" s="10"/>
      <c r="AP57" s="10"/>
      <c r="AQ57" s="113" t="s">
        <v>79</v>
      </c>
      <c r="AR57" s="59"/>
      <c r="AS57" s="119">
        <v>0</v>
      </c>
      <c r="AT57" s="120">
        <f>ROUND(SUM(AV57:AW57),2)</f>
        <v>0</v>
      </c>
      <c r="AU57" s="121">
        <f>'1 - Nábytek'!P95</f>
        <v>0</v>
      </c>
      <c r="AV57" s="120">
        <f>'1 - Nábytek'!J37</f>
        <v>0</v>
      </c>
      <c r="AW57" s="120">
        <f>'1 - Nábytek'!J38</f>
        <v>0</v>
      </c>
      <c r="AX57" s="120">
        <f>'1 - Nábytek'!J39</f>
        <v>0</v>
      </c>
      <c r="AY57" s="120">
        <f>'1 - Nábytek'!J40</f>
        <v>0</v>
      </c>
      <c r="AZ57" s="120">
        <f>'1 - Nábytek'!F37</f>
        <v>0</v>
      </c>
      <c r="BA57" s="120">
        <f>'1 - Nábytek'!F38</f>
        <v>0</v>
      </c>
      <c r="BB57" s="120">
        <f>'1 - Nábytek'!F39</f>
        <v>0</v>
      </c>
      <c r="BC57" s="120">
        <f>'1 - Nábytek'!F40</f>
        <v>0</v>
      </c>
      <c r="BD57" s="122">
        <f>'1 - Nábytek'!F41</f>
        <v>0</v>
      </c>
      <c r="BE57" s="4"/>
      <c r="BT57" s="27" t="s">
        <v>83</v>
      </c>
      <c r="BV57" s="27" t="s">
        <v>71</v>
      </c>
      <c r="BW57" s="27" t="s">
        <v>84</v>
      </c>
      <c r="BX57" s="27" t="s">
        <v>80</v>
      </c>
      <c r="CL57" s="27" t="s">
        <v>3</v>
      </c>
    </row>
    <row r="58" s="2" customFormat="1" ht="30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9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39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F57:J57"/>
    <mergeCell ref="L57:AF57"/>
    <mergeCell ref="AG54:AM54"/>
    <mergeCell ref="AN54:AP54"/>
    <mergeCell ref="AR2:BE2"/>
  </mergeCells>
  <hyperlinks>
    <hyperlink ref="A57" location="'1 - Nábyte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77</v>
      </c>
    </row>
    <row r="4" s="1" customFormat="1" ht="24.96" customHeight="1">
      <c r="B4" s="22"/>
      <c r="D4" s="23" t="s">
        <v>85</v>
      </c>
      <c r="L4" s="22"/>
      <c r="M4" s="123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24" t="str">
        <f>'Rekapitulace stavby'!K6</f>
        <v>Pozemní (stavební) objekt Koleje Jarov</v>
      </c>
      <c r="F7" s="32"/>
      <c r="G7" s="32"/>
      <c r="H7" s="32"/>
      <c r="L7" s="22"/>
    </row>
    <row r="8">
      <c r="B8" s="22"/>
      <c r="D8" s="32" t="s">
        <v>86</v>
      </c>
      <c r="L8" s="22"/>
    </row>
    <row r="9" s="1" customFormat="1" ht="16.5" customHeight="1">
      <c r="B9" s="22"/>
      <c r="E9" s="124" t="s">
        <v>87</v>
      </c>
      <c r="F9" s="1"/>
      <c r="G9" s="1"/>
      <c r="H9" s="1"/>
      <c r="L9" s="22"/>
    </row>
    <row r="10" s="1" customFormat="1" ht="12" customHeight="1">
      <c r="B10" s="22"/>
      <c r="D10" s="32" t="s">
        <v>88</v>
      </c>
      <c r="L10" s="22"/>
    </row>
    <row r="11" s="2" customFormat="1" ht="16.5" customHeight="1">
      <c r="A11" s="38"/>
      <c r="B11" s="39"/>
      <c r="C11" s="38"/>
      <c r="D11" s="38"/>
      <c r="E11" s="125" t="s">
        <v>89</v>
      </c>
      <c r="F11" s="38"/>
      <c r="G11" s="38"/>
      <c r="H11" s="38"/>
      <c r="I11" s="38"/>
      <c r="J11" s="38"/>
      <c r="K11" s="38"/>
      <c r="L11" s="12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90</v>
      </c>
      <c r="E12" s="38"/>
      <c r="F12" s="38"/>
      <c r="G12" s="38"/>
      <c r="H12" s="38"/>
      <c r="I12" s="38"/>
      <c r="J12" s="38"/>
      <c r="K12" s="38"/>
      <c r="L12" s="12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39"/>
      <c r="C13" s="38"/>
      <c r="D13" s="38"/>
      <c r="E13" s="62" t="s">
        <v>91</v>
      </c>
      <c r="F13" s="38"/>
      <c r="G13" s="38"/>
      <c r="H13" s="38"/>
      <c r="I13" s="38"/>
      <c r="J13" s="38"/>
      <c r="K13" s="38"/>
      <c r="L13" s="12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12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19</v>
      </c>
      <c r="E15" s="38"/>
      <c r="F15" s="27" t="s">
        <v>3</v>
      </c>
      <c r="G15" s="38"/>
      <c r="H15" s="38"/>
      <c r="I15" s="32" t="s">
        <v>20</v>
      </c>
      <c r="J15" s="27" t="s">
        <v>3</v>
      </c>
      <c r="K15" s="38"/>
      <c r="L15" s="12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21</v>
      </c>
      <c r="E16" s="38"/>
      <c r="F16" s="27" t="s">
        <v>22</v>
      </c>
      <c r="G16" s="38"/>
      <c r="H16" s="38"/>
      <c r="I16" s="32" t="s">
        <v>23</v>
      </c>
      <c r="J16" s="64" t="str">
        <f>'Rekapitulace stavby'!AN8</f>
        <v>9. 11. 2022</v>
      </c>
      <c r="K16" s="38"/>
      <c r="L16" s="12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12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25</v>
      </c>
      <c r="E18" s="38"/>
      <c r="F18" s="38"/>
      <c r="G18" s="38"/>
      <c r="H18" s="38"/>
      <c r="I18" s="32" t="s">
        <v>26</v>
      </c>
      <c r="J18" s="27" t="str">
        <f>IF('Rekapitulace stavby'!AN10="","",'Rekapitulace stavby'!AN10)</f>
        <v/>
      </c>
      <c r="K18" s="38"/>
      <c r="L18" s="12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tr">
        <f>IF('Rekapitulace stavby'!E11="","",'Rekapitulace stavby'!E11)</f>
        <v xml:space="preserve"> </v>
      </c>
      <c r="F19" s="38"/>
      <c r="G19" s="38"/>
      <c r="H19" s="38"/>
      <c r="I19" s="32" t="s">
        <v>27</v>
      </c>
      <c r="J19" s="27" t="str">
        <f>IF('Rekapitulace stavby'!AN11="","",'Rekapitulace stavby'!AN11)</f>
        <v/>
      </c>
      <c r="K19" s="38"/>
      <c r="L19" s="12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12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28</v>
      </c>
      <c r="E21" s="38"/>
      <c r="F21" s="38"/>
      <c r="G21" s="38"/>
      <c r="H21" s="38"/>
      <c r="I21" s="32" t="s">
        <v>26</v>
      </c>
      <c r="J21" s="33" t="str">
        <f>'Rekapitulace stavby'!AN13</f>
        <v>Vyplň údaj</v>
      </c>
      <c r="K21" s="38"/>
      <c r="L21" s="12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33" t="str">
        <f>'Rekapitulace stavby'!E14</f>
        <v>Vyplň údaj</v>
      </c>
      <c r="F22" s="27"/>
      <c r="G22" s="27"/>
      <c r="H22" s="27"/>
      <c r="I22" s="32" t="s">
        <v>27</v>
      </c>
      <c r="J22" s="33" t="str">
        <f>'Rekapitulace stavby'!AN14</f>
        <v>Vyplň údaj</v>
      </c>
      <c r="K22" s="38"/>
      <c r="L22" s="12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12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30</v>
      </c>
      <c r="E24" s="38"/>
      <c r="F24" s="38"/>
      <c r="G24" s="38"/>
      <c r="H24" s="38"/>
      <c r="I24" s="32" t="s">
        <v>26</v>
      </c>
      <c r="J24" s="27" t="str">
        <f>IF('Rekapitulace stavby'!AN16="","",'Rekapitulace stavby'!AN16)</f>
        <v/>
      </c>
      <c r="K24" s="38"/>
      <c r="L24" s="12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39"/>
      <c r="C25" s="38"/>
      <c r="D25" s="38"/>
      <c r="E25" s="27" t="str">
        <f>IF('Rekapitulace stavby'!E17="","",'Rekapitulace stavby'!E17)</f>
        <v xml:space="preserve"> </v>
      </c>
      <c r="F25" s="38"/>
      <c r="G25" s="38"/>
      <c r="H25" s="38"/>
      <c r="I25" s="32" t="s">
        <v>27</v>
      </c>
      <c r="J25" s="27" t="str">
        <f>IF('Rekapitulace stavby'!AN17="","",'Rekapitulace stavby'!AN17)</f>
        <v/>
      </c>
      <c r="K25" s="38"/>
      <c r="L25" s="12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12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39"/>
      <c r="C27" s="38"/>
      <c r="D27" s="32" t="s">
        <v>32</v>
      </c>
      <c r="E27" s="38"/>
      <c r="F27" s="38"/>
      <c r="G27" s="38"/>
      <c r="H27" s="38"/>
      <c r="I27" s="32" t="s">
        <v>26</v>
      </c>
      <c r="J27" s="27" t="str">
        <f>IF('Rekapitulace stavby'!AN19="","",'Rekapitulace stavby'!AN19)</f>
        <v/>
      </c>
      <c r="K27" s="38"/>
      <c r="L27" s="12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39"/>
      <c r="C28" s="38"/>
      <c r="D28" s="38"/>
      <c r="E28" s="27" t="str">
        <f>IF('Rekapitulace stavby'!E20="","",'Rekapitulace stavby'!E20)</f>
        <v xml:space="preserve"> </v>
      </c>
      <c r="F28" s="38"/>
      <c r="G28" s="38"/>
      <c r="H28" s="38"/>
      <c r="I28" s="32" t="s">
        <v>27</v>
      </c>
      <c r="J28" s="27" t="str">
        <f>IF('Rekapitulace stavby'!AN20="","",'Rekapitulace stavby'!AN20)</f>
        <v/>
      </c>
      <c r="K28" s="38"/>
      <c r="L28" s="12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12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39"/>
      <c r="C30" s="38"/>
      <c r="D30" s="32" t="s">
        <v>33</v>
      </c>
      <c r="E30" s="38"/>
      <c r="F30" s="38"/>
      <c r="G30" s="38"/>
      <c r="H30" s="38"/>
      <c r="I30" s="38"/>
      <c r="J30" s="38"/>
      <c r="K30" s="38"/>
      <c r="L30" s="12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27"/>
      <c r="B31" s="128"/>
      <c r="C31" s="127"/>
      <c r="D31" s="127"/>
      <c r="E31" s="36" t="s">
        <v>3</v>
      </c>
      <c r="F31" s="36"/>
      <c r="G31" s="36"/>
      <c r="H31" s="36"/>
      <c r="I31" s="127"/>
      <c r="J31" s="127"/>
      <c r="K31" s="127"/>
      <c r="L31" s="129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</row>
    <row r="32" s="2" customFormat="1" ht="6.96" customHeight="1">
      <c r="A32" s="38"/>
      <c r="B32" s="39"/>
      <c r="C32" s="38"/>
      <c r="D32" s="38"/>
      <c r="E32" s="38"/>
      <c r="F32" s="38"/>
      <c r="G32" s="38"/>
      <c r="H32" s="38"/>
      <c r="I32" s="38"/>
      <c r="J32" s="38"/>
      <c r="K32" s="38"/>
      <c r="L32" s="12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84"/>
      <c r="E33" s="84"/>
      <c r="F33" s="84"/>
      <c r="G33" s="84"/>
      <c r="H33" s="84"/>
      <c r="I33" s="84"/>
      <c r="J33" s="84"/>
      <c r="K33" s="84"/>
      <c r="L33" s="12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39"/>
      <c r="C34" s="38"/>
      <c r="D34" s="130" t="s">
        <v>35</v>
      </c>
      <c r="E34" s="38"/>
      <c r="F34" s="38"/>
      <c r="G34" s="38"/>
      <c r="H34" s="38"/>
      <c r="I34" s="38"/>
      <c r="J34" s="90">
        <f>ROUND(J95, 2)</f>
        <v>0</v>
      </c>
      <c r="K34" s="38"/>
      <c r="L34" s="12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39"/>
      <c r="C35" s="38"/>
      <c r="D35" s="84"/>
      <c r="E35" s="84"/>
      <c r="F35" s="84"/>
      <c r="G35" s="84"/>
      <c r="H35" s="84"/>
      <c r="I35" s="84"/>
      <c r="J35" s="84"/>
      <c r="K35" s="84"/>
      <c r="L35" s="12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8"/>
      <c r="F36" s="43" t="s">
        <v>37</v>
      </c>
      <c r="G36" s="38"/>
      <c r="H36" s="38"/>
      <c r="I36" s="43" t="s">
        <v>36</v>
      </c>
      <c r="J36" s="43" t="s">
        <v>38</v>
      </c>
      <c r="K36" s="38"/>
      <c r="L36" s="12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39"/>
      <c r="C37" s="38"/>
      <c r="D37" s="125" t="s">
        <v>39</v>
      </c>
      <c r="E37" s="32" t="s">
        <v>40</v>
      </c>
      <c r="F37" s="131">
        <f>ROUND((SUM(BE95:BE214)),  2)</f>
        <v>0</v>
      </c>
      <c r="G37" s="38"/>
      <c r="H37" s="38"/>
      <c r="I37" s="132">
        <v>0.20999999999999999</v>
      </c>
      <c r="J37" s="131">
        <f>ROUND(((SUM(BE95:BE214))*I37),  2)</f>
        <v>0</v>
      </c>
      <c r="K37" s="38"/>
      <c r="L37" s="12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32" t="s">
        <v>41</v>
      </c>
      <c r="F38" s="131">
        <f>ROUND((SUM(BF95:BF214)),  2)</f>
        <v>0</v>
      </c>
      <c r="G38" s="38"/>
      <c r="H38" s="38"/>
      <c r="I38" s="132">
        <v>0.14999999999999999</v>
      </c>
      <c r="J38" s="131">
        <f>ROUND(((SUM(BF95:BF214))*I38),  2)</f>
        <v>0</v>
      </c>
      <c r="K38" s="38"/>
      <c r="L38" s="12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42</v>
      </c>
      <c r="F39" s="131">
        <f>ROUND((SUM(BG95:BG214)),  2)</f>
        <v>0</v>
      </c>
      <c r="G39" s="38"/>
      <c r="H39" s="38"/>
      <c r="I39" s="132">
        <v>0.20999999999999999</v>
      </c>
      <c r="J39" s="131">
        <f>0</f>
        <v>0</v>
      </c>
      <c r="K39" s="38"/>
      <c r="L39" s="12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2" t="s">
        <v>43</v>
      </c>
      <c r="F40" s="131">
        <f>ROUND((SUM(BH95:BH214)),  2)</f>
        <v>0</v>
      </c>
      <c r="G40" s="38"/>
      <c r="H40" s="38"/>
      <c r="I40" s="132">
        <v>0.14999999999999999</v>
      </c>
      <c r="J40" s="131">
        <f>0</f>
        <v>0</v>
      </c>
      <c r="K40" s="38"/>
      <c r="L40" s="12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39"/>
      <c r="C41" s="38"/>
      <c r="D41" s="38"/>
      <c r="E41" s="32" t="s">
        <v>44</v>
      </c>
      <c r="F41" s="131">
        <f>ROUND((SUM(BI95:BI214)),  2)</f>
        <v>0</v>
      </c>
      <c r="G41" s="38"/>
      <c r="H41" s="38"/>
      <c r="I41" s="132">
        <v>0</v>
      </c>
      <c r="J41" s="131">
        <f>0</f>
        <v>0</v>
      </c>
      <c r="K41" s="38"/>
      <c r="L41" s="126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126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39"/>
      <c r="C43" s="133"/>
      <c r="D43" s="134" t="s">
        <v>45</v>
      </c>
      <c r="E43" s="76"/>
      <c r="F43" s="76"/>
      <c r="G43" s="135" t="s">
        <v>46</v>
      </c>
      <c r="H43" s="136" t="s">
        <v>47</v>
      </c>
      <c r="I43" s="76"/>
      <c r="J43" s="137">
        <f>SUM(J34:J41)</f>
        <v>0</v>
      </c>
      <c r="K43" s="138"/>
      <c r="L43" s="126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12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57"/>
      <c r="C48" s="58"/>
      <c r="D48" s="58"/>
      <c r="E48" s="58"/>
      <c r="F48" s="58"/>
      <c r="G48" s="58"/>
      <c r="H48" s="58"/>
      <c r="I48" s="58"/>
      <c r="J48" s="58"/>
      <c r="K48" s="58"/>
      <c r="L48" s="12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92</v>
      </c>
      <c r="D49" s="38"/>
      <c r="E49" s="38"/>
      <c r="F49" s="38"/>
      <c r="G49" s="38"/>
      <c r="H49" s="38"/>
      <c r="I49" s="38"/>
      <c r="J49" s="38"/>
      <c r="K49" s="38"/>
      <c r="L49" s="12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38"/>
      <c r="D50" s="38"/>
      <c r="E50" s="38"/>
      <c r="F50" s="38"/>
      <c r="G50" s="38"/>
      <c r="H50" s="38"/>
      <c r="I50" s="38"/>
      <c r="J50" s="38"/>
      <c r="K50" s="38"/>
      <c r="L50" s="12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17</v>
      </c>
      <c r="D51" s="38"/>
      <c r="E51" s="38"/>
      <c r="F51" s="38"/>
      <c r="G51" s="38"/>
      <c r="H51" s="38"/>
      <c r="I51" s="38"/>
      <c r="J51" s="38"/>
      <c r="K51" s="38"/>
      <c r="L51" s="12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38"/>
      <c r="D52" s="38"/>
      <c r="E52" s="124" t="str">
        <f>E7</f>
        <v>Pozemní (stavební) objekt Koleje Jarov</v>
      </c>
      <c r="F52" s="32"/>
      <c r="G52" s="32"/>
      <c r="H52" s="32"/>
      <c r="I52" s="38"/>
      <c r="J52" s="38"/>
      <c r="K52" s="38"/>
      <c r="L52" s="12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2"/>
      <c r="C53" s="32" t="s">
        <v>86</v>
      </c>
      <c r="L53" s="22"/>
    </row>
    <row r="54" s="1" customFormat="1" ht="16.5" customHeight="1">
      <c r="B54" s="22"/>
      <c r="E54" s="124" t="s">
        <v>87</v>
      </c>
      <c r="F54" s="1"/>
      <c r="G54" s="1"/>
      <c r="H54" s="1"/>
      <c r="L54" s="22"/>
    </row>
    <row r="55" s="1" customFormat="1" ht="12" customHeight="1">
      <c r="B55" s="22"/>
      <c r="C55" s="32" t="s">
        <v>88</v>
      </c>
      <c r="L55" s="22"/>
    </row>
    <row r="56" s="2" customFormat="1" ht="16.5" customHeight="1">
      <c r="A56" s="38"/>
      <c r="B56" s="39"/>
      <c r="C56" s="38"/>
      <c r="D56" s="38"/>
      <c r="E56" s="125" t="s">
        <v>89</v>
      </c>
      <c r="F56" s="38"/>
      <c r="G56" s="38"/>
      <c r="H56" s="38"/>
      <c r="I56" s="38"/>
      <c r="J56" s="38"/>
      <c r="K56" s="38"/>
      <c r="L56" s="12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90</v>
      </c>
      <c r="D57" s="38"/>
      <c r="E57" s="38"/>
      <c r="F57" s="38"/>
      <c r="G57" s="38"/>
      <c r="H57" s="38"/>
      <c r="I57" s="38"/>
      <c r="J57" s="38"/>
      <c r="K57" s="38"/>
      <c r="L57" s="12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38"/>
      <c r="D58" s="38"/>
      <c r="E58" s="62" t="str">
        <f>E13</f>
        <v>1 - Nábytek</v>
      </c>
      <c r="F58" s="38"/>
      <c r="G58" s="38"/>
      <c r="H58" s="38"/>
      <c r="I58" s="38"/>
      <c r="J58" s="38"/>
      <c r="K58" s="38"/>
      <c r="L58" s="12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38"/>
      <c r="D59" s="38"/>
      <c r="E59" s="38"/>
      <c r="F59" s="38"/>
      <c r="G59" s="38"/>
      <c r="H59" s="38"/>
      <c r="I59" s="38"/>
      <c r="J59" s="38"/>
      <c r="K59" s="38"/>
      <c r="L59" s="12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38"/>
      <c r="E60" s="38"/>
      <c r="F60" s="27" t="str">
        <f>F16</f>
        <v xml:space="preserve"> </v>
      </c>
      <c r="G60" s="38"/>
      <c r="H60" s="38"/>
      <c r="I60" s="32" t="s">
        <v>23</v>
      </c>
      <c r="J60" s="64" t="str">
        <f>IF(J16="","",J16)</f>
        <v>9. 11. 2022</v>
      </c>
      <c r="K60" s="38"/>
      <c r="L60" s="12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38"/>
      <c r="D61" s="38"/>
      <c r="E61" s="38"/>
      <c r="F61" s="38"/>
      <c r="G61" s="38"/>
      <c r="H61" s="38"/>
      <c r="I61" s="38"/>
      <c r="J61" s="38"/>
      <c r="K61" s="38"/>
      <c r="L61" s="12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38"/>
      <c r="E62" s="38"/>
      <c r="F62" s="27" t="str">
        <f>E19</f>
        <v xml:space="preserve"> </v>
      </c>
      <c r="G62" s="38"/>
      <c r="H62" s="38"/>
      <c r="I62" s="32" t="s">
        <v>30</v>
      </c>
      <c r="J62" s="36" t="str">
        <f>E25</f>
        <v xml:space="preserve"> </v>
      </c>
      <c r="K62" s="38"/>
      <c r="L62" s="12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38"/>
      <c r="E63" s="38"/>
      <c r="F63" s="27" t="str">
        <f>IF(E22="","",E22)</f>
        <v>Vyplň údaj</v>
      </c>
      <c r="G63" s="38"/>
      <c r="H63" s="38"/>
      <c r="I63" s="32" t="s">
        <v>32</v>
      </c>
      <c r="J63" s="36" t="str">
        <f>E28</f>
        <v xml:space="preserve"> </v>
      </c>
      <c r="K63" s="38"/>
      <c r="L63" s="126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38"/>
      <c r="D64" s="38"/>
      <c r="E64" s="38"/>
      <c r="F64" s="38"/>
      <c r="G64" s="38"/>
      <c r="H64" s="38"/>
      <c r="I64" s="38"/>
      <c r="J64" s="38"/>
      <c r="K64" s="38"/>
      <c r="L64" s="12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39" t="s">
        <v>93</v>
      </c>
      <c r="D65" s="133"/>
      <c r="E65" s="133"/>
      <c r="F65" s="133"/>
      <c r="G65" s="133"/>
      <c r="H65" s="133"/>
      <c r="I65" s="133"/>
      <c r="J65" s="140" t="s">
        <v>94</v>
      </c>
      <c r="K65" s="133"/>
      <c r="L65" s="12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38"/>
      <c r="D66" s="38"/>
      <c r="E66" s="38"/>
      <c r="F66" s="38"/>
      <c r="G66" s="38"/>
      <c r="H66" s="38"/>
      <c r="I66" s="38"/>
      <c r="J66" s="38"/>
      <c r="K66" s="38"/>
      <c r="L66" s="12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41" t="s">
        <v>67</v>
      </c>
      <c r="D67" s="38"/>
      <c r="E67" s="38"/>
      <c r="F67" s="38"/>
      <c r="G67" s="38"/>
      <c r="H67" s="38"/>
      <c r="I67" s="38"/>
      <c r="J67" s="90">
        <f>J95</f>
        <v>0</v>
      </c>
      <c r="K67" s="38"/>
      <c r="L67" s="12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9" t="s">
        <v>95</v>
      </c>
    </row>
    <row r="68" s="9" customFormat="1" ht="24.96" customHeight="1">
      <c r="A68" s="9"/>
      <c r="B68" s="142"/>
      <c r="C68" s="9"/>
      <c r="D68" s="143" t="s">
        <v>96</v>
      </c>
      <c r="E68" s="144"/>
      <c r="F68" s="144"/>
      <c r="G68" s="144"/>
      <c r="H68" s="144"/>
      <c r="I68" s="144"/>
      <c r="J68" s="145">
        <f>J96</f>
        <v>0</v>
      </c>
      <c r="K68" s="9"/>
      <c r="L68" s="14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46"/>
      <c r="C69" s="10"/>
      <c r="D69" s="147" t="s">
        <v>97</v>
      </c>
      <c r="E69" s="148"/>
      <c r="F69" s="148"/>
      <c r="G69" s="148"/>
      <c r="H69" s="148"/>
      <c r="I69" s="148"/>
      <c r="J69" s="149">
        <f>J97</f>
        <v>0</v>
      </c>
      <c r="K69" s="10"/>
      <c r="L69" s="14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42"/>
      <c r="C70" s="9"/>
      <c r="D70" s="143" t="s">
        <v>98</v>
      </c>
      <c r="E70" s="144"/>
      <c r="F70" s="144"/>
      <c r="G70" s="144"/>
      <c r="H70" s="144"/>
      <c r="I70" s="144"/>
      <c r="J70" s="145">
        <f>J106</f>
        <v>0</v>
      </c>
      <c r="K70" s="9"/>
      <c r="L70" s="14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46"/>
      <c r="C71" s="10"/>
      <c r="D71" s="147" t="s">
        <v>99</v>
      </c>
      <c r="E71" s="148"/>
      <c r="F71" s="148"/>
      <c r="G71" s="148"/>
      <c r="H71" s="148"/>
      <c r="I71" s="148"/>
      <c r="J71" s="149">
        <f>J107</f>
        <v>0</v>
      </c>
      <c r="K71" s="10"/>
      <c r="L71" s="14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38"/>
      <c r="D72" s="38"/>
      <c r="E72" s="38"/>
      <c r="F72" s="38"/>
      <c r="G72" s="38"/>
      <c r="H72" s="38"/>
      <c r="I72" s="38"/>
      <c r="J72" s="38"/>
      <c r="K72" s="38"/>
      <c r="L72" s="12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2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12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100</v>
      </c>
      <c r="D78" s="38"/>
      <c r="E78" s="38"/>
      <c r="F78" s="38"/>
      <c r="G78" s="38"/>
      <c r="H78" s="38"/>
      <c r="I78" s="38"/>
      <c r="J78" s="38"/>
      <c r="K78" s="38"/>
      <c r="L78" s="12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38"/>
      <c r="D79" s="38"/>
      <c r="E79" s="38"/>
      <c r="F79" s="38"/>
      <c r="G79" s="38"/>
      <c r="H79" s="38"/>
      <c r="I79" s="38"/>
      <c r="J79" s="38"/>
      <c r="K79" s="38"/>
      <c r="L79" s="12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17</v>
      </c>
      <c r="D80" s="38"/>
      <c r="E80" s="38"/>
      <c r="F80" s="38"/>
      <c r="G80" s="38"/>
      <c r="H80" s="38"/>
      <c r="I80" s="38"/>
      <c r="J80" s="38"/>
      <c r="K80" s="38"/>
      <c r="L80" s="12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38"/>
      <c r="D81" s="38"/>
      <c r="E81" s="124" t="str">
        <f>E7</f>
        <v>Pozemní (stavební) objekt Koleje Jarov</v>
      </c>
      <c r="F81" s="32"/>
      <c r="G81" s="32"/>
      <c r="H81" s="32"/>
      <c r="I81" s="38"/>
      <c r="J81" s="38"/>
      <c r="K81" s="38"/>
      <c r="L81" s="12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" customFormat="1" ht="12" customHeight="1">
      <c r="B82" s="22"/>
      <c r="C82" s="32" t="s">
        <v>86</v>
      </c>
      <c r="L82" s="22"/>
    </row>
    <row r="83" s="1" customFormat="1" ht="16.5" customHeight="1">
      <c r="B83" s="22"/>
      <c r="E83" s="124" t="s">
        <v>87</v>
      </c>
      <c r="F83" s="1"/>
      <c r="G83" s="1"/>
      <c r="H83" s="1"/>
      <c r="L83" s="22"/>
    </row>
    <row r="84" s="1" customFormat="1" ht="12" customHeight="1">
      <c r="B84" s="22"/>
      <c r="C84" s="32" t="s">
        <v>88</v>
      </c>
      <c r="L84" s="22"/>
    </row>
    <row r="85" s="2" customFormat="1" ht="16.5" customHeight="1">
      <c r="A85" s="38"/>
      <c r="B85" s="39"/>
      <c r="C85" s="38"/>
      <c r="D85" s="38"/>
      <c r="E85" s="125" t="s">
        <v>89</v>
      </c>
      <c r="F85" s="38"/>
      <c r="G85" s="38"/>
      <c r="H85" s="38"/>
      <c r="I85" s="38"/>
      <c r="J85" s="38"/>
      <c r="K85" s="38"/>
      <c r="L85" s="12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38"/>
      <c r="E86" s="38"/>
      <c r="F86" s="38"/>
      <c r="G86" s="38"/>
      <c r="H86" s="38"/>
      <c r="I86" s="38"/>
      <c r="J86" s="38"/>
      <c r="K86" s="38"/>
      <c r="L86" s="12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2" t="str">
        <f>E13</f>
        <v>1 - Nábytek</v>
      </c>
      <c r="F87" s="38"/>
      <c r="G87" s="38"/>
      <c r="H87" s="38"/>
      <c r="I87" s="38"/>
      <c r="J87" s="38"/>
      <c r="K87" s="38"/>
      <c r="L87" s="12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12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38"/>
      <c r="E89" s="38"/>
      <c r="F89" s="27" t="str">
        <f>F16</f>
        <v xml:space="preserve"> </v>
      </c>
      <c r="G89" s="38"/>
      <c r="H89" s="38"/>
      <c r="I89" s="32" t="s">
        <v>23</v>
      </c>
      <c r="J89" s="64" t="str">
        <f>IF(J16="","",J16)</f>
        <v>9. 11. 2022</v>
      </c>
      <c r="K89" s="38"/>
      <c r="L89" s="12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12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38"/>
      <c r="E91" s="38"/>
      <c r="F91" s="27" t="str">
        <f>E19</f>
        <v xml:space="preserve"> </v>
      </c>
      <c r="G91" s="38"/>
      <c r="H91" s="38"/>
      <c r="I91" s="32" t="s">
        <v>30</v>
      </c>
      <c r="J91" s="36" t="str">
        <f>E25</f>
        <v xml:space="preserve"> </v>
      </c>
      <c r="K91" s="38"/>
      <c r="L91" s="12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IF(E22="","",E22)</f>
        <v>Vyplň údaj</v>
      </c>
      <c r="G92" s="38"/>
      <c r="H92" s="38"/>
      <c r="I92" s="32" t="s">
        <v>32</v>
      </c>
      <c r="J92" s="36" t="str">
        <f>E28</f>
        <v xml:space="preserve"> </v>
      </c>
      <c r="K92" s="38"/>
      <c r="L92" s="12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126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11" customFormat="1" ht="29.28" customHeight="1">
      <c r="A94" s="150"/>
      <c r="B94" s="151"/>
      <c r="C94" s="152" t="s">
        <v>101</v>
      </c>
      <c r="D94" s="153" t="s">
        <v>54</v>
      </c>
      <c r="E94" s="153" t="s">
        <v>50</v>
      </c>
      <c r="F94" s="153" t="s">
        <v>51</v>
      </c>
      <c r="G94" s="153" t="s">
        <v>102</v>
      </c>
      <c r="H94" s="153" t="s">
        <v>103</v>
      </c>
      <c r="I94" s="153" t="s">
        <v>104</v>
      </c>
      <c r="J94" s="153" t="s">
        <v>94</v>
      </c>
      <c r="K94" s="154" t="s">
        <v>105</v>
      </c>
      <c r="L94" s="155"/>
      <c r="M94" s="80" t="s">
        <v>3</v>
      </c>
      <c r="N94" s="81" t="s">
        <v>39</v>
      </c>
      <c r="O94" s="81" t="s">
        <v>106</v>
      </c>
      <c r="P94" s="81" t="s">
        <v>107</v>
      </c>
      <c r="Q94" s="81" t="s">
        <v>108</v>
      </c>
      <c r="R94" s="81" t="s">
        <v>109</v>
      </c>
      <c r="S94" s="81" t="s">
        <v>110</v>
      </c>
      <c r="T94" s="82" t="s">
        <v>111</v>
      </c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  <c r="AE94" s="150"/>
    </row>
    <row r="95" s="2" customFormat="1" ht="22.8" customHeight="1">
      <c r="A95" s="38"/>
      <c r="B95" s="39"/>
      <c r="C95" s="87" t="s">
        <v>112</v>
      </c>
      <c r="D95" s="38"/>
      <c r="E95" s="38"/>
      <c r="F95" s="38"/>
      <c r="G95" s="38"/>
      <c r="H95" s="38"/>
      <c r="I95" s="38"/>
      <c r="J95" s="156">
        <f>BK95</f>
        <v>0</v>
      </c>
      <c r="K95" s="38"/>
      <c r="L95" s="39"/>
      <c r="M95" s="83"/>
      <c r="N95" s="68"/>
      <c r="O95" s="84"/>
      <c r="P95" s="157">
        <f>P96+P106</f>
        <v>0</v>
      </c>
      <c r="Q95" s="84"/>
      <c r="R95" s="157">
        <f>R96+R106</f>
        <v>0</v>
      </c>
      <c r="S95" s="84"/>
      <c r="T95" s="158">
        <f>T96+T106</f>
        <v>24.494999999999997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9" t="s">
        <v>68</v>
      </c>
      <c r="AU95" s="19" t="s">
        <v>95</v>
      </c>
      <c r="BK95" s="159">
        <f>BK96+BK106</f>
        <v>0</v>
      </c>
    </row>
    <row r="96" s="12" customFormat="1" ht="25.92" customHeight="1">
      <c r="A96" s="12"/>
      <c r="B96" s="160"/>
      <c r="C96" s="12"/>
      <c r="D96" s="161" t="s">
        <v>68</v>
      </c>
      <c r="E96" s="162" t="s">
        <v>113</v>
      </c>
      <c r="F96" s="162" t="s">
        <v>114</v>
      </c>
      <c r="G96" s="12"/>
      <c r="H96" s="12"/>
      <c r="I96" s="163"/>
      <c r="J96" s="164">
        <f>BK96</f>
        <v>0</v>
      </c>
      <c r="K96" s="12"/>
      <c r="L96" s="160"/>
      <c r="M96" s="165"/>
      <c r="N96" s="166"/>
      <c r="O96" s="166"/>
      <c r="P96" s="167">
        <f>P97</f>
        <v>0</v>
      </c>
      <c r="Q96" s="166"/>
      <c r="R96" s="167">
        <f>R97</f>
        <v>0</v>
      </c>
      <c r="S96" s="166"/>
      <c r="T96" s="168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61" t="s">
        <v>15</v>
      </c>
      <c r="AT96" s="169" t="s">
        <v>68</v>
      </c>
      <c r="AU96" s="169" t="s">
        <v>69</v>
      </c>
      <c r="AY96" s="161" t="s">
        <v>115</v>
      </c>
      <c r="BK96" s="170">
        <f>BK97</f>
        <v>0</v>
      </c>
    </row>
    <row r="97" s="12" customFormat="1" ht="22.8" customHeight="1">
      <c r="A97" s="12"/>
      <c r="B97" s="160"/>
      <c r="C97" s="12"/>
      <c r="D97" s="161" t="s">
        <v>68</v>
      </c>
      <c r="E97" s="171" t="s">
        <v>116</v>
      </c>
      <c r="F97" s="171" t="s">
        <v>117</v>
      </c>
      <c r="G97" s="12"/>
      <c r="H97" s="12"/>
      <c r="I97" s="163"/>
      <c r="J97" s="172">
        <f>BK97</f>
        <v>0</v>
      </c>
      <c r="K97" s="12"/>
      <c r="L97" s="160"/>
      <c r="M97" s="165"/>
      <c r="N97" s="166"/>
      <c r="O97" s="166"/>
      <c r="P97" s="167">
        <f>SUM(P98:P105)</f>
        <v>0</v>
      </c>
      <c r="Q97" s="166"/>
      <c r="R97" s="167">
        <f>SUM(R98:R105)</f>
        <v>0</v>
      </c>
      <c r="S97" s="166"/>
      <c r="T97" s="168">
        <f>SUM(T98:T105)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61" t="s">
        <v>15</v>
      </c>
      <c r="AT97" s="169" t="s">
        <v>68</v>
      </c>
      <c r="AU97" s="169" t="s">
        <v>15</v>
      </c>
      <c r="AY97" s="161" t="s">
        <v>115</v>
      </c>
      <c r="BK97" s="170">
        <f>SUM(BK98:BK105)</f>
        <v>0</v>
      </c>
    </row>
    <row r="98" s="2" customFormat="1" ht="37.8" customHeight="1">
      <c r="A98" s="38"/>
      <c r="B98" s="173"/>
      <c r="C98" s="174" t="s">
        <v>118</v>
      </c>
      <c r="D98" s="174" t="s">
        <v>119</v>
      </c>
      <c r="E98" s="175" t="s">
        <v>120</v>
      </c>
      <c r="F98" s="176" t="s">
        <v>121</v>
      </c>
      <c r="G98" s="177" t="s">
        <v>122</v>
      </c>
      <c r="H98" s="178">
        <v>24.495000000000001</v>
      </c>
      <c r="I98" s="179"/>
      <c r="J98" s="180">
        <f>ROUND(I98*H98,2)</f>
        <v>0</v>
      </c>
      <c r="K98" s="176" t="s">
        <v>123</v>
      </c>
      <c r="L98" s="39"/>
      <c r="M98" s="181" t="s">
        <v>3</v>
      </c>
      <c r="N98" s="182" t="s">
        <v>40</v>
      </c>
      <c r="O98" s="72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85" t="s">
        <v>124</v>
      </c>
      <c r="AT98" s="185" t="s">
        <v>119</v>
      </c>
      <c r="AU98" s="185" t="s">
        <v>77</v>
      </c>
      <c r="AY98" s="19" t="s">
        <v>115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9" t="s">
        <v>15</v>
      </c>
      <c r="BK98" s="186">
        <f>ROUND(I98*H98,2)</f>
        <v>0</v>
      </c>
      <c r="BL98" s="19" t="s">
        <v>124</v>
      </c>
      <c r="BM98" s="185" t="s">
        <v>125</v>
      </c>
    </row>
    <row r="99" s="2" customFormat="1">
      <c r="A99" s="38"/>
      <c r="B99" s="39"/>
      <c r="C99" s="38"/>
      <c r="D99" s="187" t="s">
        <v>126</v>
      </c>
      <c r="E99" s="38"/>
      <c r="F99" s="188" t="s">
        <v>127</v>
      </c>
      <c r="G99" s="38"/>
      <c r="H99" s="38"/>
      <c r="I99" s="189"/>
      <c r="J99" s="38"/>
      <c r="K99" s="38"/>
      <c r="L99" s="39"/>
      <c r="M99" s="190"/>
      <c r="N99" s="191"/>
      <c r="O99" s="72"/>
      <c r="P99" s="72"/>
      <c r="Q99" s="72"/>
      <c r="R99" s="72"/>
      <c r="S99" s="72"/>
      <c r="T99" s="7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9" t="s">
        <v>126</v>
      </c>
      <c r="AU99" s="19" t="s">
        <v>77</v>
      </c>
    </row>
    <row r="100" s="2" customFormat="1" ht="33" customHeight="1">
      <c r="A100" s="38"/>
      <c r="B100" s="173"/>
      <c r="C100" s="174" t="s">
        <v>128</v>
      </c>
      <c r="D100" s="174" t="s">
        <v>119</v>
      </c>
      <c r="E100" s="175" t="s">
        <v>129</v>
      </c>
      <c r="F100" s="176" t="s">
        <v>130</v>
      </c>
      <c r="G100" s="177" t="s">
        <v>122</v>
      </c>
      <c r="H100" s="178">
        <v>24.495000000000001</v>
      </c>
      <c r="I100" s="179"/>
      <c r="J100" s="180">
        <f>ROUND(I100*H100,2)</f>
        <v>0</v>
      </c>
      <c r="K100" s="176" t="s">
        <v>123</v>
      </c>
      <c r="L100" s="39"/>
      <c r="M100" s="181" t="s">
        <v>3</v>
      </c>
      <c r="N100" s="182" t="s">
        <v>40</v>
      </c>
      <c r="O100" s="72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85" t="s">
        <v>124</v>
      </c>
      <c r="AT100" s="185" t="s">
        <v>119</v>
      </c>
      <c r="AU100" s="185" t="s">
        <v>77</v>
      </c>
      <c r="AY100" s="19" t="s">
        <v>115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9" t="s">
        <v>15</v>
      </c>
      <c r="BK100" s="186">
        <f>ROUND(I100*H100,2)</f>
        <v>0</v>
      </c>
      <c r="BL100" s="19" t="s">
        <v>124</v>
      </c>
      <c r="BM100" s="185" t="s">
        <v>131</v>
      </c>
    </row>
    <row r="101" s="2" customFormat="1">
      <c r="A101" s="38"/>
      <c r="B101" s="39"/>
      <c r="C101" s="38"/>
      <c r="D101" s="187" t="s">
        <v>126</v>
      </c>
      <c r="E101" s="38"/>
      <c r="F101" s="188" t="s">
        <v>132</v>
      </c>
      <c r="G101" s="38"/>
      <c r="H101" s="38"/>
      <c r="I101" s="189"/>
      <c r="J101" s="38"/>
      <c r="K101" s="38"/>
      <c r="L101" s="39"/>
      <c r="M101" s="190"/>
      <c r="N101" s="191"/>
      <c r="O101" s="72"/>
      <c r="P101" s="72"/>
      <c r="Q101" s="72"/>
      <c r="R101" s="72"/>
      <c r="S101" s="72"/>
      <c r="T101" s="73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9" t="s">
        <v>126</v>
      </c>
      <c r="AU101" s="19" t="s">
        <v>77</v>
      </c>
    </row>
    <row r="102" s="2" customFormat="1" ht="44.25" customHeight="1">
      <c r="A102" s="38"/>
      <c r="B102" s="173"/>
      <c r="C102" s="174" t="s">
        <v>133</v>
      </c>
      <c r="D102" s="174" t="s">
        <v>119</v>
      </c>
      <c r="E102" s="175" t="s">
        <v>134</v>
      </c>
      <c r="F102" s="176" t="s">
        <v>135</v>
      </c>
      <c r="G102" s="177" t="s">
        <v>122</v>
      </c>
      <c r="H102" s="178">
        <v>367.42500000000001</v>
      </c>
      <c r="I102" s="179"/>
      <c r="J102" s="180">
        <f>ROUND(I102*H102,2)</f>
        <v>0</v>
      </c>
      <c r="K102" s="176" t="s">
        <v>123</v>
      </c>
      <c r="L102" s="39"/>
      <c r="M102" s="181" t="s">
        <v>3</v>
      </c>
      <c r="N102" s="182" t="s">
        <v>40</v>
      </c>
      <c r="O102" s="72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85" t="s">
        <v>124</v>
      </c>
      <c r="AT102" s="185" t="s">
        <v>119</v>
      </c>
      <c r="AU102" s="185" t="s">
        <v>77</v>
      </c>
      <c r="AY102" s="19" t="s">
        <v>115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9" t="s">
        <v>15</v>
      </c>
      <c r="BK102" s="186">
        <f>ROUND(I102*H102,2)</f>
        <v>0</v>
      </c>
      <c r="BL102" s="19" t="s">
        <v>124</v>
      </c>
      <c r="BM102" s="185" t="s">
        <v>136</v>
      </c>
    </row>
    <row r="103" s="2" customFormat="1">
      <c r="A103" s="38"/>
      <c r="B103" s="39"/>
      <c r="C103" s="38"/>
      <c r="D103" s="187" t="s">
        <v>126</v>
      </c>
      <c r="E103" s="38"/>
      <c r="F103" s="188" t="s">
        <v>137</v>
      </c>
      <c r="G103" s="38"/>
      <c r="H103" s="38"/>
      <c r="I103" s="189"/>
      <c r="J103" s="38"/>
      <c r="K103" s="38"/>
      <c r="L103" s="39"/>
      <c r="M103" s="190"/>
      <c r="N103" s="191"/>
      <c r="O103" s="72"/>
      <c r="P103" s="72"/>
      <c r="Q103" s="72"/>
      <c r="R103" s="72"/>
      <c r="S103" s="72"/>
      <c r="T103" s="73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9" t="s">
        <v>126</v>
      </c>
      <c r="AU103" s="19" t="s">
        <v>77</v>
      </c>
    </row>
    <row r="104" s="13" customFormat="1">
      <c r="A104" s="13"/>
      <c r="B104" s="192"/>
      <c r="C104" s="13"/>
      <c r="D104" s="193" t="s">
        <v>138</v>
      </c>
      <c r="E104" s="13"/>
      <c r="F104" s="194" t="s">
        <v>139</v>
      </c>
      <c r="G104" s="13"/>
      <c r="H104" s="195">
        <v>367.42500000000001</v>
      </c>
      <c r="I104" s="196"/>
      <c r="J104" s="13"/>
      <c r="K104" s="13"/>
      <c r="L104" s="192"/>
      <c r="M104" s="197"/>
      <c r="N104" s="198"/>
      <c r="O104" s="198"/>
      <c r="P104" s="198"/>
      <c r="Q104" s="198"/>
      <c r="R104" s="198"/>
      <c r="S104" s="198"/>
      <c r="T104" s="19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00" t="s">
        <v>138</v>
      </c>
      <c r="AU104" s="200" t="s">
        <v>77</v>
      </c>
      <c r="AV104" s="13" t="s">
        <v>77</v>
      </c>
      <c r="AW104" s="13" t="s">
        <v>4</v>
      </c>
      <c r="AX104" s="13" t="s">
        <v>15</v>
      </c>
      <c r="AY104" s="200" t="s">
        <v>115</v>
      </c>
    </row>
    <row r="105" s="2" customFormat="1" ht="24.15" customHeight="1">
      <c r="A105" s="38"/>
      <c r="B105" s="173"/>
      <c r="C105" s="174" t="s">
        <v>9</v>
      </c>
      <c r="D105" s="174" t="s">
        <v>119</v>
      </c>
      <c r="E105" s="175" t="s">
        <v>140</v>
      </c>
      <c r="F105" s="176" t="s">
        <v>141</v>
      </c>
      <c r="G105" s="177" t="s">
        <v>122</v>
      </c>
      <c r="H105" s="178">
        <v>24.495000000000001</v>
      </c>
      <c r="I105" s="179"/>
      <c r="J105" s="180">
        <f>ROUND(I105*H105,2)</f>
        <v>0</v>
      </c>
      <c r="K105" s="176" t="s">
        <v>3</v>
      </c>
      <c r="L105" s="39"/>
      <c r="M105" s="181" t="s">
        <v>3</v>
      </c>
      <c r="N105" s="182" t="s">
        <v>40</v>
      </c>
      <c r="O105" s="72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85" t="s">
        <v>124</v>
      </c>
      <c r="AT105" s="185" t="s">
        <v>119</v>
      </c>
      <c r="AU105" s="185" t="s">
        <v>77</v>
      </c>
      <c r="AY105" s="19" t="s">
        <v>115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9" t="s">
        <v>15</v>
      </c>
      <c r="BK105" s="186">
        <f>ROUND(I105*H105,2)</f>
        <v>0</v>
      </c>
      <c r="BL105" s="19" t="s">
        <v>124</v>
      </c>
      <c r="BM105" s="185" t="s">
        <v>142</v>
      </c>
    </row>
    <row r="106" s="12" customFormat="1" ht="25.92" customHeight="1">
      <c r="A106" s="12"/>
      <c r="B106" s="160"/>
      <c r="C106" s="12"/>
      <c r="D106" s="161" t="s">
        <v>68</v>
      </c>
      <c r="E106" s="162" t="s">
        <v>143</v>
      </c>
      <c r="F106" s="162" t="s">
        <v>144</v>
      </c>
      <c r="G106" s="12"/>
      <c r="H106" s="12"/>
      <c r="I106" s="163"/>
      <c r="J106" s="164">
        <f>BK106</f>
        <v>0</v>
      </c>
      <c r="K106" s="12"/>
      <c r="L106" s="160"/>
      <c r="M106" s="165"/>
      <c r="N106" s="166"/>
      <c r="O106" s="166"/>
      <c r="P106" s="167">
        <f>P107</f>
        <v>0</v>
      </c>
      <c r="Q106" s="166"/>
      <c r="R106" s="167">
        <f>R107</f>
        <v>0</v>
      </c>
      <c r="S106" s="166"/>
      <c r="T106" s="168">
        <f>T107</f>
        <v>24.494999999999997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61" t="s">
        <v>77</v>
      </c>
      <c r="AT106" s="169" t="s">
        <v>68</v>
      </c>
      <c r="AU106" s="169" t="s">
        <v>69</v>
      </c>
      <c r="AY106" s="161" t="s">
        <v>115</v>
      </c>
      <c r="BK106" s="170">
        <f>BK107</f>
        <v>0</v>
      </c>
    </row>
    <row r="107" s="12" customFormat="1" ht="22.8" customHeight="1">
      <c r="A107" s="12"/>
      <c r="B107" s="160"/>
      <c r="C107" s="12"/>
      <c r="D107" s="161" t="s">
        <v>68</v>
      </c>
      <c r="E107" s="171" t="s">
        <v>145</v>
      </c>
      <c r="F107" s="171" t="s">
        <v>146</v>
      </c>
      <c r="G107" s="12"/>
      <c r="H107" s="12"/>
      <c r="I107" s="163"/>
      <c r="J107" s="172">
        <f>BK107</f>
        <v>0</v>
      </c>
      <c r="K107" s="12"/>
      <c r="L107" s="160"/>
      <c r="M107" s="165"/>
      <c r="N107" s="166"/>
      <c r="O107" s="166"/>
      <c r="P107" s="167">
        <f>SUM(P108:P214)</f>
        <v>0</v>
      </c>
      <c r="Q107" s="166"/>
      <c r="R107" s="167">
        <f>SUM(R108:R214)</f>
        <v>0</v>
      </c>
      <c r="S107" s="166"/>
      <c r="T107" s="168">
        <f>SUM(T108:T214)</f>
        <v>24.494999999999997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61" t="s">
        <v>77</v>
      </c>
      <c r="AT107" s="169" t="s">
        <v>68</v>
      </c>
      <c r="AU107" s="169" t="s">
        <v>15</v>
      </c>
      <c r="AY107" s="161" t="s">
        <v>115</v>
      </c>
      <c r="BK107" s="170">
        <f>SUM(BK108:BK214)</f>
        <v>0</v>
      </c>
    </row>
    <row r="108" s="2" customFormat="1" ht="16.5" customHeight="1">
      <c r="A108" s="38"/>
      <c r="B108" s="173"/>
      <c r="C108" s="174" t="s">
        <v>147</v>
      </c>
      <c r="D108" s="174" t="s">
        <v>119</v>
      </c>
      <c r="E108" s="175" t="s">
        <v>148</v>
      </c>
      <c r="F108" s="176" t="s">
        <v>149</v>
      </c>
      <c r="G108" s="177" t="s">
        <v>150</v>
      </c>
      <c r="H108" s="178">
        <v>142</v>
      </c>
      <c r="I108" s="179"/>
      <c r="J108" s="180">
        <f>ROUND(I108*H108,2)</f>
        <v>0</v>
      </c>
      <c r="K108" s="176" t="s">
        <v>3</v>
      </c>
      <c r="L108" s="39"/>
      <c r="M108" s="181" t="s">
        <v>3</v>
      </c>
      <c r="N108" s="182" t="s">
        <v>40</v>
      </c>
      <c r="O108" s="72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85" t="s">
        <v>147</v>
      </c>
      <c r="AT108" s="185" t="s">
        <v>119</v>
      </c>
      <c r="AU108" s="185" t="s">
        <v>77</v>
      </c>
      <c r="AY108" s="19" t="s">
        <v>115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9" t="s">
        <v>15</v>
      </c>
      <c r="BK108" s="186">
        <f>ROUND(I108*H108,2)</f>
        <v>0</v>
      </c>
      <c r="BL108" s="19" t="s">
        <v>147</v>
      </c>
      <c r="BM108" s="185" t="s">
        <v>151</v>
      </c>
    </row>
    <row r="109" s="2" customFormat="1" ht="16.5" customHeight="1">
      <c r="A109" s="38"/>
      <c r="B109" s="173"/>
      <c r="C109" s="174" t="s">
        <v>152</v>
      </c>
      <c r="D109" s="174" t="s">
        <v>119</v>
      </c>
      <c r="E109" s="175" t="s">
        <v>153</v>
      </c>
      <c r="F109" s="176" t="s">
        <v>154</v>
      </c>
      <c r="G109" s="177" t="s">
        <v>150</v>
      </c>
      <c r="H109" s="178">
        <v>71</v>
      </c>
      <c r="I109" s="179"/>
      <c r="J109" s="180">
        <f>ROUND(I109*H109,2)</f>
        <v>0</v>
      </c>
      <c r="K109" s="176" t="s">
        <v>3</v>
      </c>
      <c r="L109" s="39"/>
      <c r="M109" s="181" t="s">
        <v>3</v>
      </c>
      <c r="N109" s="182" t="s">
        <v>40</v>
      </c>
      <c r="O109" s="72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85" t="s">
        <v>147</v>
      </c>
      <c r="AT109" s="185" t="s">
        <v>119</v>
      </c>
      <c r="AU109" s="185" t="s">
        <v>77</v>
      </c>
      <c r="AY109" s="19" t="s">
        <v>115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9" t="s">
        <v>15</v>
      </c>
      <c r="BK109" s="186">
        <f>ROUND(I109*H109,2)</f>
        <v>0</v>
      </c>
      <c r="BL109" s="19" t="s">
        <v>147</v>
      </c>
      <c r="BM109" s="185" t="s">
        <v>155</v>
      </c>
    </row>
    <row r="110" s="2" customFormat="1" ht="16.5" customHeight="1">
      <c r="A110" s="38"/>
      <c r="B110" s="173"/>
      <c r="C110" s="174" t="s">
        <v>156</v>
      </c>
      <c r="D110" s="174" t="s">
        <v>119</v>
      </c>
      <c r="E110" s="175" t="s">
        <v>157</v>
      </c>
      <c r="F110" s="176" t="s">
        <v>158</v>
      </c>
      <c r="G110" s="177" t="s">
        <v>150</v>
      </c>
      <c r="H110" s="178">
        <v>71</v>
      </c>
      <c r="I110" s="179"/>
      <c r="J110" s="180">
        <f>ROUND(I110*H110,2)</f>
        <v>0</v>
      </c>
      <c r="K110" s="176" t="s">
        <v>3</v>
      </c>
      <c r="L110" s="39"/>
      <c r="M110" s="181" t="s">
        <v>3</v>
      </c>
      <c r="N110" s="182" t="s">
        <v>40</v>
      </c>
      <c r="O110" s="72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85" t="s">
        <v>147</v>
      </c>
      <c r="AT110" s="185" t="s">
        <v>119</v>
      </c>
      <c r="AU110" s="185" t="s">
        <v>77</v>
      </c>
      <c r="AY110" s="19" t="s">
        <v>115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9" t="s">
        <v>15</v>
      </c>
      <c r="BK110" s="186">
        <f>ROUND(I110*H110,2)</f>
        <v>0</v>
      </c>
      <c r="BL110" s="19" t="s">
        <v>147</v>
      </c>
      <c r="BM110" s="185" t="s">
        <v>159</v>
      </c>
    </row>
    <row r="111" s="2" customFormat="1" ht="16.5" customHeight="1">
      <c r="A111" s="38"/>
      <c r="B111" s="173"/>
      <c r="C111" s="174" t="s">
        <v>160</v>
      </c>
      <c r="D111" s="174" t="s">
        <v>119</v>
      </c>
      <c r="E111" s="175" t="s">
        <v>161</v>
      </c>
      <c r="F111" s="176" t="s">
        <v>162</v>
      </c>
      <c r="G111" s="177" t="s">
        <v>150</v>
      </c>
      <c r="H111" s="178">
        <v>142</v>
      </c>
      <c r="I111" s="179"/>
      <c r="J111" s="180">
        <f>ROUND(I111*H111,2)</f>
        <v>0</v>
      </c>
      <c r="K111" s="176" t="s">
        <v>3</v>
      </c>
      <c r="L111" s="39"/>
      <c r="M111" s="181" t="s">
        <v>3</v>
      </c>
      <c r="N111" s="182" t="s">
        <v>40</v>
      </c>
      <c r="O111" s="72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85" t="s">
        <v>147</v>
      </c>
      <c r="AT111" s="185" t="s">
        <v>119</v>
      </c>
      <c r="AU111" s="185" t="s">
        <v>77</v>
      </c>
      <c r="AY111" s="19" t="s">
        <v>115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9" t="s">
        <v>15</v>
      </c>
      <c r="BK111" s="186">
        <f>ROUND(I111*H111,2)</f>
        <v>0</v>
      </c>
      <c r="BL111" s="19" t="s">
        <v>147</v>
      </c>
      <c r="BM111" s="185" t="s">
        <v>163</v>
      </c>
    </row>
    <row r="112" s="2" customFormat="1" ht="16.5" customHeight="1">
      <c r="A112" s="38"/>
      <c r="B112" s="173"/>
      <c r="C112" s="174" t="s">
        <v>164</v>
      </c>
      <c r="D112" s="174" t="s">
        <v>119</v>
      </c>
      <c r="E112" s="175" t="s">
        <v>165</v>
      </c>
      <c r="F112" s="176" t="s">
        <v>166</v>
      </c>
      <c r="G112" s="177" t="s">
        <v>150</v>
      </c>
      <c r="H112" s="178">
        <v>142</v>
      </c>
      <c r="I112" s="179"/>
      <c r="J112" s="180">
        <f>ROUND(I112*H112,2)</f>
        <v>0</v>
      </c>
      <c r="K112" s="176" t="s">
        <v>3</v>
      </c>
      <c r="L112" s="39"/>
      <c r="M112" s="181" t="s">
        <v>3</v>
      </c>
      <c r="N112" s="182" t="s">
        <v>40</v>
      </c>
      <c r="O112" s="72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85" t="s">
        <v>147</v>
      </c>
      <c r="AT112" s="185" t="s">
        <v>119</v>
      </c>
      <c r="AU112" s="185" t="s">
        <v>77</v>
      </c>
      <c r="AY112" s="19" t="s">
        <v>115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9" t="s">
        <v>15</v>
      </c>
      <c r="BK112" s="186">
        <f>ROUND(I112*H112,2)</f>
        <v>0</v>
      </c>
      <c r="BL112" s="19" t="s">
        <v>147</v>
      </c>
      <c r="BM112" s="185" t="s">
        <v>167</v>
      </c>
    </row>
    <row r="113" s="2" customFormat="1" ht="16.5" customHeight="1">
      <c r="A113" s="38"/>
      <c r="B113" s="173"/>
      <c r="C113" s="174" t="s">
        <v>15</v>
      </c>
      <c r="D113" s="174" t="s">
        <v>119</v>
      </c>
      <c r="E113" s="175" t="s">
        <v>168</v>
      </c>
      <c r="F113" s="176" t="s">
        <v>169</v>
      </c>
      <c r="G113" s="177" t="s">
        <v>150</v>
      </c>
      <c r="H113" s="178">
        <v>71</v>
      </c>
      <c r="I113" s="179"/>
      <c r="J113" s="180">
        <f>ROUND(I113*H113,2)</f>
        <v>0</v>
      </c>
      <c r="K113" s="176" t="s">
        <v>3</v>
      </c>
      <c r="L113" s="39"/>
      <c r="M113" s="181" t="s">
        <v>3</v>
      </c>
      <c r="N113" s="182" t="s">
        <v>40</v>
      </c>
      <c r="O113" s="72"/>
      <c r="P113" s="183">
        <f>O113*H113</f>
        <v>0</v>
      </c>
      <c r="Q113" s="183">
        <v>0</v>
      </c>
      <c r="R113" s="183">
        <f>Q113*H113</f>
        <v>0</v>
      </c>
      <c r="S113" s="183">
        <v>0.02</v>
      </c>
      <c r="T113" s="184">
        <f>S113*H113</f>
        <v>1.4199999999999999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85" t="s">
        <v>147</v>
      </c>
      <c r="AT113" s="185" t="s">
        <v>119</v>
      </c>
      <c r="AU113" s="185" t="s">
        <v>77</v>
      </c>
      <c r="AY113" s="19" t="s">
        <v>115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9" t="s">
        <v>15</v>
      </c>
      <c r="BK113" s="186">
        <f>ROUND(I113*H113,2)</f>
        <v>0</v>
      </c>
      <c r="BL113" s="19" t="s">
        <v>147</v>
      </c>
      <c r="BM113" s="185" t="s">
        <v>170</v>
      </c>
    </row>
    <row r="114" s="14" customFormat="1">
      <c r="A114" s="14"/>
      <c r="B114" s="201"/>
      <c r="C114" s="14"/>
      <c r="D114" s="193" t="s">
        <v>138</v>
      </c>
      <c r="E114" s="202" t="s">
        <v>3</v>
      </c>
      <c r="F114" s="203" t="s">
        <v>171</v>
      </c>
      <c r="G114" s="14"/>
      <c r="H114" s="202" t="s">
        <v>3</v>
      </c>
      <c r="I114" s="204"/>
      <c r="J114" s="14"/>
      <c r="K114" s="14"/>
      <c r="L114" s="201"/>
      <c r="M114" s="205"/>
      <c r="N114" s="206"/>
      <c r="O114" s="206"/>
      <c r="P114" s="206"/>
      <c r="Q114" s="206"/>
      <c r="R114" s="206"/>
      <c r="S114" s="206"/>
      <c r="T114" s="20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02" t="s">
        <v>138</v>
      </c>
      <c r="AU114" s="202" t="s">
        <v>77</v>
      </c>
      <c r="AV114" s="14" t="s">
        <v>15</v>
      </c>
      <c r="AW114" s="14" t="s">
        <v>31</v>
      </c>
      <c r="AX114" s="14" t="s">
        <v>69</v>
      </c>
      <c r="AY114" s="202" t="s">
        <v>115</v>
      </c>
    </row>
    <row r="115" s="13" customFormat="1">
      <c r="A115" s="13"/>
      <c r="B115" s="192"/>
      <c r="C115" s="13"/>
      <c r="D115" s="193" t="s">
        <v>138</v>
      </c>
      <c r="E115" s="200" t="s">
        <v>3</v>
      </c>
      <c r="F115" s="194" t="s">
        <v>156</v>
      </c>
      <c r="G115" s="13"/>
      <c r="H115" s="195">
        <v>18</v>
      </c>
      <c r="I115" s="196"/>
      <c r="J115" s="13"/>
      <c r="K115" s="13"/>
      <c r="L115" s="192"/>
      <c r="M115" s="197"/>
      <c r="N115" s="198"/>
      <c r="O115" s="198"/>
      <c r="P115" s="198"/>
      <c r="Q115" s="198"/>
      <c r="R115" s="198"/>
      <c r="S115" s="198"/>
      <c r="T115" s="19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00" t="s">
        <v>138</v>
      </c>
      <c r="AU115" s="200" t="s">
        <v>77</v>
      </c>
      <c r="AV115" s="13" t="s">
        <v>77</v>
      </c>
      <c r="AW115" s="13" t="s">
        <v>31</v>
      </c>
      <c r="AX115" s="13" t="s">
        <v>69</v>
      </c>
      <c r="AY115" s="200" t="s">
        <v>115</v>
      </c>
    </row>
    <row r="116" s="14" customFormat="1">
      <c r="A116" s="14"/>
      <c r="B116" s="201"/>
      <c r="C116" s="14"/>
      <c r="D116" s="193" t="s">
        <v>138</v>
      </c>
      <c r="E116" s="202" t="s">
        <v>3</v>
      </c>
      <c r="F116" s="203" t="s">
        <v>172</v>
      </c>
      <c r="G116" s="14"/>
      <c r="H116" s="202" t="s">
        <v>3</v>
      </c>
      <c r="I116" s="204"/>
      <c r="J116" s="14"/>
      <c r="K116" s="14"/>
      <c r="L116" s="201"/>
      <c r="M116" s="205"/>
      <c r="N116" s="206"/>
      <c r="O116" s="206"/>
      <c r="P116" s="206"/>
      <c r="Q116" s="206"/>
      <c r="R116" s="206"/>
      <c r="S116" s="206"/>
      <c r="T116" s="20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02" t="s">
        <v>138</v>
      </c>
      <c r="AU116" s="202" t="s">
        <v>77</v>
      </c>
      <c r="AV116" s="14" t="s">
        <v>15</v>
      </c>
      <c r="AW116" s="14" t="s">
        <v>31</v>
      </c>
      <c r="AX116" s="14" t="s">
        <v>69</v>
      </c>
      <c r="AY116" s="202" t="s">
        <v>115</v>
      </c>
    </row>
    <row r="117" s="13" customFormat="1">
      <c r="A117" s="13"/>
      <c r="B117" s="192"/>
      <c r="C117" s="13"/>
      <c r="D117" s="193" t="s">
        <v>138</v>
      </c>
      <c r="E117" s="200" t="s">
        <v>3</v>
      </c>
      <c r="F117" s="194" t="s">
        <v>147</v>
      </c>
      <c r="G117" s="13"/>
      <c r="H117" s="195">
        <v>16</v>
      </c>
      <c r="I117" s="196"/>
      <c r="J117" s="13"/>
      <c r="K117" s="13"/>
      <c r="L117" s="192"/>
      <c r="M117" s="197"/>
      <c r="N117" s="198"/>
      <c r="O117" s="198"/>
      <c r="P117" s="198"/>
      <c r="Q117" s="198"/>
      <c r="R117" s="198"/>
      <c r="S117" s="198"/>
      <c r="T117" s="19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00" t="s">
        <v>138</v>
      </c>
      <c r="AU117" s="200" t="s">
        <v>77</v>
      </c>
      <c r="AV117" s="13" t="s">
        <v>77</v>
      </c>
      <c r="AW117" s="13" t="s">
        <v>31</v>
      </c>
      <c r="AX117" s="13" t="s">
        <v>69</v>
      </c>
      <c r="AY117" s="200" t="s">
        <v>115</v>
      </c>
    </row>
    <row r="118" s="14" customFormat="1">
      <c r="A118" s="14"/>
      <c r="B118" s="201"/>
      <c r="C118" s="14"/>
      <c r="D118" s="193" t="s">
        <v>138</v>
      </c>
      <c r="E118" s="202" t="s">
        <v>3</v>
      </c>
      <c r="F118" s="203" t="s">
        <v>173</v>
      </c>
      <c r="G118" s="14"/>
      <c r="H118" s="202" t="s">
        <v>3</v>
      </c>
      <c r="I118" s="204"/>
      <c r="J118" s="14"/>
      <c r="K118" s="14"/>
      <c r="L118" s="201"/>
      <c r="M118" s="205"/>
      <c r="N118" s="206"/>
      <c r="O118" s="206"/>
      <c r="P118" s="206"/>
      <c r="Q118" s="206"/>
      <c r="R118" s="206"/>
      <c r="S118" s="206"/>
      <c r="T118" s="20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02" t="s">
        <v>138</v>
      </c>
      <c r="AU118" s="202" t="s">
        <v>77</v>
      </c>
      <c r="AV118" s="14" t="s">
        <v>15</v>
      </c>
      <c r="AW118" s="14" t="s">
        <v>31</v>
      </c>
      <c r="AX118" s="14" t="s">
        <v>69</v>
      </c>
      <c r="AY118" s="202" t="s">
        <v>115</v>
      </c>
    </row>
    <row r="119" s="13" customFormat="1">
      <c r="A119" s="13"/>
      <c r="B119" s="192"/>
      <c r="C119" s="13"/>
      <c r="D119" s="193" t="s">
        <v>138</v>
      </c>
      <c r="E119" s="200" t="s">
        <v>3</v>
      </c>
      <c r="F119" s="194" t="s">
        <v>160</v>
      </c>
      <c r="G119" s="13"/>
      <c r="H119" s="195">
        <v>19</v>
      </c>
      <c r="I119" s="196"/>
      <c r="J119" s="13"/>
      <c r="K119" s="13"/>
      <c r="L119" s="192"/>
      <c r="M119" s="197"/>
      <c r="N119" s="198"/>
      <c r="O119" s="198"/>
      <c r="P119" s="198"/>
      <c r="Q119" s="198"/>
      <c r="R119" s="198"/>
      <c r="S119" s="198"/>
      <c r="T119" s="19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00" t="s">
        <v>138</v>
      </c>
      <c r="AU119" s="200" t="s">
        <v>77</v>
      </c>
      <c r="AV119" s="13" t="s">
        <v>77</v>
      </c>
      <c r="AW119" s="13" t="s">
        <v>31</v>
      </c>
      <c r="AX119" s="13" t="s">
        <v>69</v>
      </c>
      <c r="AY119" s="200" t="s">
        <v>115</v>
      </c>
    </row>
    <row r="120" s="14" customFormat="1">
      <c r="A120" s="14"/>
      <c r="B120" s="201"/>
      <c r="C120" s="14"/>
      <c r="D120" s="193" t="s">
        <v>138</v>
      </c>
      <c r="E120" s="202" t="s">
        <v>3</v>
      </c>
      <c r="F120" s="203" t="s">
        <v>174</v>
      </c>
      <c r="G120" s="14"/>
      <c r="H120" s="202" t="s">
        <v>3</v>
      </c>
      <c r="I120" s="204"/>
      <c r="J120" s="14"/>
      <c r="K120" s="14"/>
      <c r="L120" s="201"/>
      <c r="M120" s="205"/>
      <c r="N120" s="206"/>
      <c r="O120" s="206"/>
      <c r="P120" s="206"/>
      <c r="Q120" s="206"/>
      <c r="R120" s="206"/>
      <c r="S120" s="206"/>
      <c r="T120" s="20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02" t="s">
        <v>138</v>
      </c>
      <c r="AU120" s="202" t="s">
        <v>77</v>
      </c>
      <c r="AV120" s="14" t="s">
        <v>15</v>
      </c>
      <c r="AW120" s="14" t="s">
        <v>31</v>
      </c>
      <c r="AX120" s="14" t="s">
        <v>69</v>
      </c>
      <c r="AY120" s="202" t="s">
        <v>115</v>
      </c>
    </row>
    <row r="121" s="13" customFormat="1">
      <c r="A121" s="13"/>
      <c r="B121" s="192"/>
      <c r="C121" s="13"/>
      <c r="D121" s="193" t="s">
        <v>138</v>
      </c>
      <c r="E121" s="200" t="s">
        <v>3</v>
      </c>
      <c r="F121" s="194" t="s">
        <v>156</v>
      </c>
      <c r="G121" s="13"/>
      <c r="H121" s="195">
        <v>18</v>
      </c>
      <c r="I121" s="196"/>
      <c r="J121" s="13"/>
      <c r="K121" s="13"/>
      <c r="L121" s="192"/>
      <c r="M121" s="197"/>
      <c r="N121" s="198"/>
      <c r="O121" s="198"/>
      <c r="P121" s="198"/>
      <c r="Q121" s="198"/>
      <c r="R121" s="198"/>
      <c r="S121" s="198"/>
      <c r="T121" s="19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00" t="s">
        <v>138</v>
      </c>
      <c r="AU121" s="200" t="s">
        <v>77</v>
      </c>
      <c r="AV121" s="13" t="s">
        <v>77</v>
      </c>
      <c r="AW121" s="13" t="s">
        <v>31</v>
      </c>
      <c r="AX121" s="13" t="s">
        <v>69</v>
      </c>
      <c r="AY121" s="200" t="s">
        <v>115</v>
      </c>
    </row>
    <row r="122" s="15" customFormat="1">
      <c r="A122" s="15"/>
      <c r="B122" s="208"/>
      <c r="C122" s="15"/>
      <c r="D122" s="193" t="s">
        <v>138</v>
      </c>
      <c r="E122" s="209" t="s">
        <v>3</v>
      </c>
      <c r="F122" s="210" t="s">
        <v>175</v>
      </c>
      <c r="G122" s="15"/>
      <c r="H122" s="211">
        <v>71</v>
      </c>
      <c r="I122" s="212"/>
      <c r="J122" s="15"/>
      <c r="K122" s="15"/>
      <c r="L122" s="208"/>
      <c r="M122" s="213"/>
      <c r="N122" s="214"/>
      <c r="O122" s="214"/>
      <c r="P122" s="214"/>
      <c r="Q122" s="214"/>
      <c r="R122" s="214"/>
      <c r="S122" s="214"/>
      <c r="T122" s="2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09" t="s">
        <v>138</v>
      </c>
      <c r="AU122" s="209" t="s">
        <v>77</v>
      </c>
      <c r="AV122" s="15" t="s">
        <v>124</v>
      </c>
      <c r="AW122" s="15" t="s">
        <v>31</v>
      </c>
      <c r="AX122" s="15" t="s">
        <v>15</v>
      </c>
      <c r="AY122" s="209" t="s">
        <v>115</v>
      </c>
    </row>
    <row r="123" s="2" customFormat="1" ht="16.5" customHeight="1">
      <c r="A123" s="38"/>
      <c r="B123" s="173"/>
      <c r="C123" s="174" t="s">
        <v>77</v>
      </c>
      <c r="D123" s="174" t="s">
        <v>119</v>
      </c>
      <c r="E123" s="175" t="s">
        <v>176</v>
      </c>
      <c r="F123" s="176" t="s">
        <v>177</v>
      </c>
      <c r="G123" s="177" t="s">
        <v>150</v>
      </c>
      <c r="H123" s="178">
        <v>142</v>
      </c>
      <c r="I123" s="179"/>
      <c r="J123" s="180">
        <f>ROUND(I123*H123,2)</f>
        <v>0</v>
      </c>
      <c r="K123" s="176" t="s">
        <v>3</v>
      </c>
      <c r="L123" s="39"/>
      <c r="M123" s="181" t="s">
        <v>3</v>
      </c>
      <c r="N123" s="182" t="s">
        <v>40</v>
      </c>
      <c r="O123" s="72"/>
      <c r="P123" s="183">
        <f>O123*H123</f>
        <v>0</v>
      </c>
      <c r="Q123" s="183">
        <v>0</v>
      </c>
      <c r="R123" s="183">
        <f>Q123*H123</f>
        <v>0</v>
      </c>
      <c r="S123" s="183">
        <v>0.02</v>
      </c>
      <c r="T123" s="184">
        <f>S123*H123</f>
        <v>2.8399999999999999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5" t="s">
        <v>147</v>
      </c>
      <c r="AT123" s="185" t="s">
        <v>119</v>
      </c>
      <c r="AU123" s="185" t="s">
        <v>77</v>
      </c>
      <c r="AY123" s="19" t="s">
        <v>115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9" t="s">
        <v>15</v>
      </c>
      <c r="BK123" s="186">
        <f>ROUND(I123*H123,2)</f>
        <v>0</v>
      </c>
      <c r="BL123" s="19" t="s">
        <v>147</v>
      </c>
      <c r="BM123" s="185" t="s">
        <v>178</v>
      </c>
    </row>
    <row r="124" s="14" customFormat="1">
      <c r="A124" s="14"/>
      <c r="B124" s="201"/>
      <c r="C124" s="14"/>
      <c r="D124" s="193" t="s">
        <v>138</v>
      </c>
      <c r="E124" s="202" t="s">
        <v>3</v>
      </c>
      <c r="F124" s="203" t="s">
        <v>171</v>
      </c>
      <c r="G124" s="14"/>
      <c r="H124" s="202" t="s">
        <v>3</v>
      </c>
      <c r="I124" s="204"/>
      <c r="J124" s="14"/>
      <c r="K124" s="14"/>
      <c r="L124" s="201"/>
      <c r="M124" s="205"/>
      <c r="N124" s="206"/>
      <c r="O124" s="206"/>
      <c r="P124" s="206"/>
      <c r="Q124" s="206"/>
      <c r="R124" s="206"/>
      <c r="S124" s="206"/>
      <c r="T124" s="20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02" t="s">
        <v>138</v>
      </c>
      <c r="AU124" s="202" t="s">
        <v>77</v>
      </c>
      <c r="AV124" s="14" t="s">
        <v>15</v>
      </c>
      <c r="AW124" s="14" t="s">
        <v>31</v>
      </c>
      <c r="AX124" s="14" t="s">
        <v>69</v>
      </c>
      <c r="AY124" s="202" t="s">
        <v>115</v>
      </c>
    </row>
    <row r="125" s="13" customFormat="1">
      <c r="A125" s="13"/>
      <c r="B125" s="192"/>
      <c r="C125" s="13"/>
      <c r="D125" s="193" t="s">
        <v>138</v>
      </c>
      <c r="E125" s="200" t="s">
        <v>3</v>
      </c>
      <c r="F125" s="194" t="s">
        <v>179</v>
      </c>
      <c r="G125" s="13"/>
      <c r="H125" s="195">
        <v>36</v>
      </c>
      <c r="I125" s="196"/>
      <c r="J125" s="13"/>
      <c r="K125" s="13"/>
      <c r="L125" s="192"/>
      <c r="M125" s="197"/>
      <c r="N125" s="198"/>
      <c r="O125" s="198"/>
      <c r="P125" s="198"/>
      <c r="Q125" s="198"/>
      <c r="R125" s="198"/>
      <c r="S125" s="198"/>
      <c r="T125" s="19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00" t="s">
        <v>138</v>
      </c>
      <c r="AU125" s="200" t="s">
        <v>77</v>
      </c>
      <c r="AV125" s="13" t="s">
        <v>77</v>
      </c>
      <c r="AW125" s="13" t="s">
        <v>31</v>
      </c>
      <c r="AX125" s="13" t="s">
        <v>69</v>
      </c>
      <c r="AY125" s="200" t="s">
        <v>115</v>
      </c>
    </row>
    <row r="126" s="14" customFormat="1">
      <c r="A126" s="14"/>
      <c r="B126" s="201"/>
      <c r="C126" s="14"/>
      <c r="D126" s="193" t="s">
        <v>138</v>
      </c>
      <c r="E126" s="202" t="s">
        <v>3</v>
      </c>
      <c r="F126" s="203" t="s">
        <v>172</v>
      </c>
      <c r="G126" s="14"/>
      <c r="H126" s="202" t="s">
        <v>3</v>
      </c>
      <c r="I126" s="204"/>
      <c r="J126" s="14"/>
      <c r="K126" s="14"/>
      <c r="L126" s="201"/>
      <c r="M126" s="205"/>
      <c r="N126" s="206"/>
      <c r="O126" s="206"/>
      <c r="P126" s="206"/>
      <c r="Q126" s="206"/>
      <c r="R126" s="206"/>
      <c r="S126" s="206"/>
      <c r="T126" s="20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02" t="s">
        <v>138</v>
      </c>
      <c r="AU126" s="202" t="s">
        <v>77</v>
      </c>
      <c r="AV126" s="14" t="s">
        <v>15</v>
      </c>
      <c r="AW126" s="14" t="s">
        <v>31</v>
      </c>
      <c r="AX126" s="14" t="s">
        <v>69</v>
      </c>
      <c r="AY126" s="202" t="s">
        <v>115</v>
      </c>
    </row>
    <row r="127" s="13" customFormat="1">
      <c r="A127" s="13"/>
      <c r="B127" s="192"/>
      <c r="C127" s="13"/>
      <c r="D127" s="193" t="s">
        <v>138</v>
      </c>
      <c r="E127" s="200" t="s">
        <v>3</v>
      </c>
      <c r="F127" s="194" t="s">
        <v>180</v>
      </c>
      <c r="G127" s="13"/>
      <c r="H127" s="195">
        <v>32</v>
      </c>
      <c r="I127" s="196"/>
      <c r="J127" s="13"/>
      <c r="K127" s="13"/>
      <c r="L127" s="192"/>
      <c r="M127" s="197"/>
      <c r="N127" s="198"/>
      <c r="O127" s="198"/>
      <c r="P127" s="198"/>
      <c r="Q127" s="198"/>
      <c r="R127" s="198"/>
      <c r="S127" s="198"/>
      <c r="T127" s="19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00" t="s">
        <v>138</v>
      </c>
      <c r="AU127" s="200" t="s">
        <v>77</v>
      </c>
      <c r="AV127" s="13" t="s">
        <v>77</v>
      </c>
      <c r="AW127" s="13" t="s">
        <v>31</v>
      </c>
      <c r="AX127" s="13" t="s">
        <v>69</v>
      </c>
      <c r="AY127" s="200" t="s">
        <v>115</v>
      </c>
    </row>
    <row r="128" s="14" customFormat="1">
      <c r="A128" s="14"/>
      <c r="B128" s="201"/>
      <c r="C128" s="14"/>
      <c r="D128" s="193" t="s">
        <v>138</v>
      </c>
      <c r="E128" s="202" t="s">
        <v>3</v>
      </c>
      <c r="F128" s="203" t="s">
        <v>173</v>
      </c>
      <c r="G128" s="14"/>
      <c r="H128" s="202" t="s">
        <v>3</v>
      </c>
      <c r="I128" s="204"/>
      <c r="J128" s="14"/>
      <c r="K128" s="14"/>
      <c r="L128" s="201"/>
      <c r="M128" s="205"/>
      <c r="N128" s="206"/>
      <c r="O128" s="206"/>
      <c r="P128" s="206"/>
      <c r="Q128" s="206"/>
      <c r="R128" s="206"/>
      <c r="S128" s="206"/>
      <c r="T128" s="20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02" t="s">
        <v>138</v>
      </c>
      <c r="AU128" s="202" t="s">
        <v>77</v>
      </c>
      <c r="AV128" s="14" t="s">
        <v>15</v>
      </c>
      <c r="AW128" s="14" t="s">
        <v>31</v>
      </c>
      <c r="AX128" s="14" t="s">
        <v>69</v>
      </c>
      <c r="AY128" s="202" t="s">
        <v>115</v>
      </c>
    </row>
    <row r="129" s="13" customFormat="1">
      <c r="A129" s="13"/>
      <c r="B129" s="192"/>
      <c r="C129" s="13"/>
      <c r="D129" s="193" t="s">
        <v>138</v>
      </c>
      <c r="E129" s="200" t="s">
        <v>3</v>
      </c>
      <c r="F129" s="194" t="s">
        <v>181</v>
      </c>
      <c r="G129" s="13"/>
      <c r="H129" s="195">
        <v>38</v>
      </c>
      <c r="I129" s="196"/>
      <c r="J129" s="13"/>
      <c r="K129" s="13"/>
      <c r="L129" s="192"/>
      <c r="M129" s="197"/>
      <c r="N129" s="198"/>
      <c r="O129" s="198"/>
      <c r="P129" s="198"/>
      <c r="Q129" s="198"/>
      <c r="R129" s="198"/>
      <c r="S129" s="198"/>
      <c r="T129" s="19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00" t="s">
        <v>138</v>
      </c>
      <c r="AU129" s="200" t="s">
        <v>77</v>
      </c>
      <c r="AV129" s="13" t="s">
        <v>77</v>
      </c>
      <c r="AW129" s="13" t="s">
        <v>31</v>
      </c>
      <c r="AX129" s="13" t="s">
        <v>69</v>
      </c>
      <c r="AY129" s="200" t="s">
        <v>115</v>
      </c>
    </row>
    <row r="130" s="14" customFormat="1">
      <c r="A130" s="14"/>
      <c r="B130" s="201"/>
      <c r="C130" s="14"/>
      <c r="D130" s="193" t="s">
        <v>138</v>
      </c>
      <c r="E130" s="202" t="s">
        <v>3</v>
      </c>
      <c r="F130" s="203" t="s">
        <v>174</v>
      </c>
      <c r="G130" s="14"/>
      <c r="H130" s="202" t="s">
        <v>3</v>
      </c>
      <c r="I130" s="204"/>
      <c r="J130" s="14"/>
      <c r="K130" s="14"/>
      <c r="L130" s="201"/>
      <c r="M130" s="205"/>
      <c r="N130" s="206"/>
      <c r="O130" s="206"/>
      <c r="P130" s="206"/>
      <c r="Q130" s="206"/>
      <c r="R130" s="206"/>
      <c r="S130" s="206"/>
      <c r="T130" s="20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02" t="s">
        <v>138</v>
      </c>
      <c r="AU130" s="202" t="s">
        <v>77</v>
      </c>
      <c r="AV130" s="14" t="s">
        <v>15</v>
      </c>
      <c r="AW130" s="14" t="s">
        <v>31</v>
      </c>
      <c r="AX130" s="14" t="s">
        <v>69</v>
      </c>
      <c r="AY130" s="202" t="s">
        <v>115</v>
      </c>
    </row>
    <row r="131" s="13" customFormat="1">
      <c r="A131" s="13"/>
      <c r="B131" s="192"/>
      <c r="C131" s="13"/>
      <c r="D131" s="193" t="s">
        <v>138</v>
      </c>
      <c r="E131" s="200" t="s">
        <v>3</v>
      </c>
      <c r="F131" s="194" t="s">
        <v>179</v>
      </c>
      <c r="G131" s="13"/>
      <c r="H131" s="195">
        <v>36</v>
      </c>
      <c r="I131" s="196"/>
      <c r="J131" s="13"/>
      <c r="K131" s="13"/>
      <c r="L131" s="192"/>
      <c r="M131" s="197"/>
      <c r="N131" s="198"/>
      <c r="O131" s="198"/>
      <c r="P131" s="198"/>
      <c r="Q131" s="198"/>
      <c r="R131" s="198"/>
      <c r="S131" s="198"/>
      <c r="T131" s="19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00" t="s">
        <v>138</v>
      </c>
      <c r="AU131" s="200" t="s">
        <v>77</v>
      </c>
      <c r="AV131" s="13" t="s">
        <v>77</v>
      </c>
      <c r="AW131" s="13" t="s">
        <v>31</v>
      </c>
      <c r="AX131" s="13" t="s">
        <v>69</v>
      </c>
      <c r="AY131" s="200" t="s">
        <v>115</v>
      </c>
    </row>
    <row r="132" s="15" customFormat="1">
      <c r="A132" s="15"/>
      <c r="B132" s="208"/>
      <c r="C132" s="15"/>
      <c r="D132" s="193" t="s">
        <v>138</v>
      </c>
      <c r="E132" s="209" t="s">
        <v>3</v>
      </c>
      <c r="F132" s="210" t="s">
        <v>175</v>
      </c>
      <c r="G132" s="15"/>
      <c r="H132" s="211">
        <v>142</v>
      </c>
      <c r="I132" s="212"/>
      <c r="J132" s="15"/>
      <c r="K132" s="15"/>
      <c r="L132" s="208"/>
      <c r="M132" s="213"/>
      <c r="N132" s="214"/>
      <c r="O132" s="214"/>
      <c r="P132" s="214"/>
      <c r="Q132" s="214"/>
      <c r="R132" s="214"/>
      <c r="S132" s="214"/>
      <c r="T132" s="2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09" t="s">
        <v>138</v>
      </c>
      <c r="AU132" s="209" t="s">
        <v>77</v>
      </c>
      <c r="AV132" s="15" t="s">
        <v>124</v>
      </c>
      <c r="AW132" s="15" t="s">
        <v>31</v>
      </c>
      <c r="AX132" s="15" t="s">
        <v>15</v>
      </c>
      <c r="AY132" s="209" t="s">
        <v>115</v>
      </c>
    </row>
    <row r="133" s="2" customFormat="1" ht="24.15" customHeight="1">
      <c r="A133" s="38"/>
      <c r="B133" s="173"/>
      <c r="C133" s="174" t="s">
        <v>83</v>
      </c>
      <c r="D133" s="174" t="s">
        <v>119</v>
      </c>
      <c r="E133" s="175" t="s">
        <v>182</v>
      </c>
      <c r="F133" s="176" t="s">
        <v>183</v>
      </c>
      <c r="G133" s="177" t="s">
        <v>150</v>
      </c>
      <c r="H133" s="178">
        <v>71</v>
      </c>
      <c r="I133" s="179"/>
      <c r="J133" s="180">
        <f>ROUND(I133*H133,2)</f>
        <v>0</v>
      </c>
      <c r="K133" s="176" t="s">
        <v>3</v>
      </c>
      <c r="L133" s="39"/>
      <c r="M133" s="181" t="s">
        <v>3</v>
      </c>
      <c r="N133" s="182" t="s">
        <v>40</v>
      </c>
      <c r="O133" s="72"/>
      <c r="P133" s="183">
        <f>O133*H133</f>
        <v>0</v>
      </c>
      <c r="Q133" s="183">
        <v>0</v>
      </c>
      <c r="R133" s="183">
        <f>Q133*H133</f>
        <v>0</v>
      </c>
      <c r="S133" s="183">
        <v>0.050000000000000003</v>
      </c>
      <c r="T133" s="184">
        <f>S133*H133</f>
        <v>3.5500000000000003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5" t="s">
        <v>147</v>
      </c>
      <c r="AT133" s="185" t="s">
        <v>119</v>
      </c>
      <c r="AU133" s="185" t="s">
        <v>77</v>
      </c>
      <c r="AY133" s="19" t="s">
        <v>115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9" t="s">
        <v>15</v>
      </c>
      <c r="BK133" s="186">
        <f>ROUND(I133*H133,2)</f>
        <v>0</v>
      </c>
      <c r="BL133" s="19" t="s">
        <v>147</v>
      </c>
      <c r="BM133" s="185" t="s">
        <v>184</v>
      </c>
    </row>
    <row r="134" s="14" customFormat="1">
      <c r="A134" s="14"/>
      <c r="B134" s="201"/>
      <c r="C134" s="14"/>
      <c r="D134" s="193" t="s">
        <v>138</v>
      </c>
      <c r="E134" s="202" t="s">
        <v>3</v>
      </c>
      <c r="F134" s="203" t="s">
        <v>171</v>
      </c>
      <c r="G134" s="14"/>
      <c r="H134" s="202" t="s">
        <v>3</v>
      </c>
      <c r="I134" s="204"/>
      <c r="J134" s="14"/>
      <c r="K134" s="14"/>
      <c r="L134" s="201"/>
      <c r="M134" s="205"/>
      <c r="N134" s="206"/>
      <c r="O134" s="206"/>
      <c r="P134" s="206"/>
      <c r="Q134" s="206"/>
      <c r="R134" s="206"/>
      <c r="S134" s="206"/>
      <c r="T134" s="20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2" t="s">
        <v>138</v>
      </c>
      <c r="AU134" s="202" t="s">
        <v>77</v>
      </c>
      <c r="AV134" s="14" t="s">
        <v>15</v>
      </c>
      <c r="AW134" s="14" t="s">
        <v>31</v>
      </c>
      <c r="AX134" s="14" t="s">
        <v>69</v>
      </c>
      <c r="AY134" s="202" t="s">
        <v>115</v>
      </c>
    </row>
    <row r="135" s="13" customFormat="1">
      <c r="A135" s="13"/>
      <c r="B135" s="192"/>
      <c r="C135" s="13"/>
      <c r="D135" s="193" t="s">
        <v>138</v>
      </c>
      <c r="E135" s="200" t="s">
        <v>3</v>
      </c>
      <c r="F135" s="194" t="s">
        <v>156</v>
      </c>
      <c r="G135" s="13"/>
      <c r="H135" s="195">
        <v>18</v>
      </c>
      <c r="I135" s="196"/>
      <c r="J135" s="13"/>
      <c r="K135" s="13"/>
      <c r="L135" s="192"/>
      <c r="M135" s="197"/>
      <c r="N135" s="198"/>
      <c r="O135" s="198"/>
      <c r="P135" s="198"/>
      <c r="Q135" s="198"/>
      <c r="R135" s="198"/>
      <c r="S135" s="198"/>
      <c r="T135" s="19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00" t="s">
        <v>138</v>
      </c>
      <c r="AU135" s="200" t="s">
        <v>77</v>
      </c>
      <c r="AV135" s="13" t="s">
        <v>77</v>
      </c>
      <c r="AW135" s="13" t="s">
        <v>31</v>
      </c>
      <c r="AX135" s="13" t="s">
        <v>69</v>
      </c>
      <c r="AY135" s="200" t="s">
        <v>115</v>
      </c>
    </row>
    <row r="136" s="14" customFormat="1">
      <c r="A136" s="14"/>
      <c r="B136" s="201"/>
      <c r="C136" s="14"/>
      <c r="D136" s="193" t="s">
        <v>138</v>
      </c>
      <c r="E136" s="202" t="s">
        <v>3</v>
      </c>
      <c r="F136" s="203" t="s">
        <v>172</v>
      </c>
      <c r="G136" s="14"/>
      <c r="H136" s="202" t="s">
        <v>3</v>
      </c>
      <c r="I136" s="204"/>
      <c r="J136" s="14"/>
      <c r="K136" s="14"/>
      <c r="L136" s="201"/>
      <c r="M136" s="205"/>
      <c r="N136" s="206"/>
      <c r="O136" s="206"/>
      <c r="P136" s="206"/>
      <c r="Q136" s="206"/>
      <c r="R136" s="206"/>
      <c r="S136" s="206"/>
      <c r="T136" s="20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2" t="s">
        <v>138</v>
      </c>
      <c r="AU136" s="202" t="s">
        <v>77</v>
      </c>
      <c r="AV136" s="14" t="s">
        <v>15</v>
      </c>
      <c r="AW136" s="14" t="s">
        <v>31</v>
      </c>
      <c r="AX136" s="14" t="s">
        <v>69</v>
      </c>
      <c r="AY136" s="202" t="s">
        <v>115</v>
      </c>
    </row>
    <row r="137" s="13" customFormat="1">
      <c r="A137" s="13"/>
      <c r="B137" s="192"/>
      <c r="C137" s="13"/>
      <c r="D137" s="193" t="s">
        <v>138</v>
      </c>
      <c r="E137" s="200" t="s">
        <v>3</v>
      </c>
      <c r="F137" s="194" t="s">
        <v>147</v>
      </c>
      <c r="G137" s="13"/>
      <c r="H137" s="195">
        <v>16</v>
      </c>
      <c r="I137" s="196"/>
      <c r="J137" s="13"/>
      <c r="K137" s="13"/>
      <c r="L137" s="192"/>
      <c r="M137" s="197"/>
      <c r="N137" s="198"/>
      <c r="O137" s="198"/>
      <c r="P137" s="198"/>
      <c r="Q137" s="198"/>
      <c r="R137" s="198"/>
      <c r="S137" s="198"/>
      <c r="T137" s="19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0" t="s">
        <v>138</v>
      </c>
      <c r="AU137" s="200" t="s">
        <v>77</v>
      </c>
      <c r="AV137" s="13" t="s">
        <v>77</v>
      </c>
      <c r="AW137" s="13" t="s">
        <v>31</v>
      </c>
      <c r="AX137" s="13" t="s">
        <v>69</v>
      </c>
      <c r="AY137" s="200" t="s">
        <v>115</v>
      </c>
    </row>
    <row r="138" s="14" customFormat="1">
      <c r="A138" s="14"/>
      <c r="B138" s="201"/>
      <c r="C138" s="14"/>
      <c r="D138" s="193" t="s">
        <v>138</v>
      </c>
      <c r="E138" s="202" t="s">
        <v>3</v>
      </c>
      <c r="F138" s="203" t="s">
        <v>173</v>
      </c>
      <c r="G138" s="14"/>
      <c r="H138" s="202" t="s">
        <v>3</v>
      </c>
      <c r="I138" s="204"/>
      <c r="J138" s="14"/>
      <c r="K138" s="14"/>
      <c r="L138" s="201"/>
      <c r="M138" s="205"/>
      <c r="N138" s="206"/>
      <c r="O138" s="206"/>
      <c r="P138" s="206"/>
      <c r="Q138" s="206"/>
      <c r="R138" s="206"/>
      <c r="S138" s="206"/>
      <c r="T138" s="20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2" t="s">
        <v>138</v>
      </c>
      <c r="AU138" s="202" t="s">
        <v>77</v>
      </c>
      <c r="AV138" s="14" t="s">
        <v>15</v>
      </c>
      <c r="AW138" s="14" t="s">
        <v>31</v>
      </c>
      <c r="AX138" s="14" t="s">
        <v>69</v>
      </c>
      <c r="AY138" s="202" t="s">
        <v>115</v>
      </c>
    </row>
    <row r="139" s="13" customFormat="1">
      <c r="A139" s="13"/>
      <c r="B139" s="192"/>
      <c r="C139" s="13"/>
      <c r="D139" s="193" t="s">
        <v>138</v>
      </c>
      <c r="E139" s="200" t="s">
        <v>3</v>
      </c>
      <c r="F139" s="194" t="s">
        <v>160</v>
      </c>
      <c r="G139" s="13"/>
      <c r="H139" s="195">
        <v>19</v>
      </c>
      <c r="I139" s="196"/>
      <c r="J139" s="13"/>
      <c r="K139" s="13"/>
      <c r="L139" s="192"/>
      <c r="M139" s="197"/>
      <c r="N139" s="198"/>
      <c r="O139" s="198"/>
      <c r="P139" s="198"/>
      <c r="Q139" s="198"/>
      <c r="R139" s="198"/>
      <c r="S139" s="198"/>
      <c r="T139" s="19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0" t="s">
        <v>138</v>
      </c>
      <c r="AU139" s="200" t="s">
        <v>77</v>
      </c>
      <c r="AV139" s="13" t="s">
        <v>77</v>
      </c>
      <c r="AW139" s="13" t="s">
        <v>31</v>
      </c>
      <c r="AX139" s="13" t="s">
        <v>69</v>
      </c>
      <c r="AY139" s="200" t="s">
        <v>115</v>
      </c>
    </row>
    <row r="140" s="14" customFormat="1">
      <c r="A140" s="14"/>
      <c r="B140" s="201"/>
      <c r="C140" s="14"/>
      <c r="D140" s="193" t="s">
        <v>138</v>
      </c>
      <c r="E140" s="202" t="s">
        <v>3</v>
      </c>
      <c r="F140" s="203" t="s">
        <v>174</v>
      </c>
      <c r="G140" s="14"/>
      <c r="H140" s="202" t="s">
        <v>3</v>
      </c>
      <c r="I140" s="204"/>
      <c r="J140" s="14"/>
      <c r="K140" s="14"/>
      <c r="L140" s="201"/>
      <c r="M140" s="205"/>
      <c r="N140" s="206"/>
      <c r="O140" s="206"/>
      <c r="P140" s="206"/>
      <c r="Q140" s="206"/>
      <c r="R140" s="206"/>
      <c r="S140" s="206"/>
      <c r="T140" s="20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2" t="s">
        <v>138</v>
      </c>
      <c r="AU140" s="202" t="s">
        <v>77</v>
      </c>
      <c r="AV140" s="14" t="s">
        <v>15</v>
      </c>
      <c r="AW140" s="14" t="s">
        <v>31</v>
      </c>
      <c r="AX140" s="14" t="s">
        <v>69</v>
      </c>
      <c r="AY140" s="202" t="s">
        <v>115</v>
      </c>
    </row>
    <row r="141" s="13" customFormat="1">
      <c r="A141" s="13"/>
      <c r="B141" s="192"/>
      <c r="C141" s="13"/>
      <c r="D141" s="193" t="s">
        <v>138</v>
      </c>
      <c r="E141" s="200" t="s">
        <v>3</v>
      </c>
      <c r="F141" s="194" t="s">
        <v>156</v>
      </c>
      <c r="G141" s="13"/>
      <c r="H141" s="195">
        <v>18</v>
      </c>
      <c r="I141" s="196"/>
      <c r="J141" s="13"/>
      <c r="K141" s="13"/>
      <c r="L141" s="192"/>
      <c r="M141" s="197"/>
      <c r="N141" s="198"/>
      <c r="O141" s="198"/>
      <c r="P141" s="198"/>
      <c r="Q141" s="198"/>
      <c r="R141" s="198"/>
      <c r="S141" s="198"/>
      <c r="T141" s="19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0" t="s">
        <v>138</v>
      </c>
      <c r="AU141" s="200" t="s">
        <v>77</v>
      </c>
      <c r="AV141" s="13" t="s">
        <v>77</v>
      </c>
      <c r="AW141" s="13" t="s">
        <v>31</v>
      </c>
      <c r="AX141" s="13" t="s">
        <v>69</v>
      </c>
      <c r="AY141" s="200" t="s">
        <v>115</v>
      </c>
    </row>
    <row r="142" s="15" customFormat="1">
      <c r="A142" s="15"/>
      <c r="B142" s="208"/>
      <c r="C142" s="15"/>
      <c r="D142" s="193" t="s">
        <v>138</v>
      </c>
      <c r="E142" s="209" t="s">
        <v>3</v>
      </c>
      <c r="F142" s="210" t="s">
        <v>175</v>
      </c>
      <c r="G142" s="15"/>
      <c r="H142" s="211">
        <v>71</v>
      </c>
      <c r="I142" s="212"/>
      <c r="J142" s="15"/>
      <c r="K142" s="15"/>
      <c r="L142" s="208"/>
      <c r="M142" s="213"/>
      <c r="N142" s="214"/>
      <c r="O142" s="214"/>
      <c r="P142" s="214"/>
      <c r="Q142" s="214"/>
      <c r="R142" s="214"/>
      <c r="S142" s="214"/>
      <c r="T142" s="2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09" t="s">
        <v>138</v>
      </c>
      <c r="AU142" s="209" t="s">
        <v>77</v>
      </c>
      <c r="AV142" s="15" t="s">
        <v>124</v>
      </c>
      <c r="AW142" s="15" t="s">
        <v>31</v>
      </c>
      <c r="AX142" s="15" t="s">
        <v>15</v>
      </c>
      <c r="AY142" s="209" t="s">
        <v>115</v>
      </c>
    </row>
    <row r="143" s="2" customFormat="1" ht="16.5" customHeight="1">
      <c r="A143" s="38"/>
      <c r="B143" s="173"/>
      <c r="C143" s="174" t="s">
        <v>124</v>
      </c>
      <c r="D143" s="174" t="s">
        <v>119</v>
      </c>
      <c r="E143" s="175" t="s">
        <v>185</v>
      </c>
      <c r="F143" s="176" t="s">
        <v>186</v>
      </c>
      <c r="G143" s="177" t="s">
        <v>150</v>
      </c>
      <c r="H143" s="178">
        <v>142</v>
      </c>
      <c r="I143" s="179"/>
      <c r="J143" s="180">
        <f>ROUND(I143*H143,2)</f>
        <v>0</v>
      </c>
      <c r="K143" s="176" t="s">
        <v>3</v>
      </c>
      <c r="L143" s="39"/>
      <c r="M143" s="181" t="s">
        <v>3</v>
      </c>
      <c r="N143" s="182" t="s">
        <v>40</v>
      </c>
      <c r="O143" s="72"/>
      <c r="P143" s="183">
        <f>O143*H143</f>
        <v>0</v>
      </c>
      <c r="Q143" s="183">
        <v>0</v>
      </c>
      <c r="R143" s="183">
        <f>Q143*H143</f>
        <v>0</v>
      </c>
      <c r="S143" s="183">
        <v>0.01</v>
      </c>
      <c r="T143" s="184">
        <f>S143*H143</f>
        <v>1.4199999999999999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5" t="s">
        <v>147</v>
      </c>
      <c r="AT143" s="185" t="s">
        <v>119</v>
      </c>
      <c r="AU143" s="185" t="s">
        <v>77</v>
      </c>
      <c r="AY143" s="19" t="s">
        <v>115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9" t="s">
        <v>15</v>
      </c>
      <c r="BK143" s="186">
        <f>ROUND(I143*H143,2)</f>
        <v>0</v>
      </c>
      <c r="BL143" s="19" t="s">
        <v>147</v>
      </c>
      <c r="BM143" s="185" t="s">
        <v>187</v>
      </c>
    </row>
    <row r="144" s="14" customFormat="1">
      <c r="A144" s="14"/>
      <c r="B144" s="201"/>
      <c r="C144" s="14"/>
      <c r="D144" s="193" t="s">
        <v>138</v>
      </c>
      <c r="E144" s="202" t="s">
        <v>3</v>
      </c>
      <c r="F144" s="203" t="s">
        <v>171</v>
      </c>
      <c r="G144" s="14"/>
      <c r="H144" s="202" t="s">
        <v>3</v>
      </c>
      <c r="I144" s="204"/>
      <c r="J144" s="14"/>
      <c r="K144" s="14"/>
      <c r="L144" s="201"/>
      <c r="M144" s="205"/>
      <c r="N144" s="206"/>
      <c r="O144" s="206"/>
      <c r="P144" s="206"/>
      <c r="Q144" s="206"/>
      <c r="R144" s="206"/>
      <c r="S144" s="206"/>
      <c r="T144" s="20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2" t="s">
        <v>138</v>
      </c>
      <c r="AU144" s="202" t="s">
        <v>77</v>
      </c>
      <c r="AV144" s="14" t="s">
        <v>15</v>
      </c>
      <c r="AW144" s="14" t="s">
        <v>31</v>
      </c>
      <c r="AX144" s="14" t="s">
        <v>69</v>
      </c>
      <c r="AY144" s="202" t="s">
        <v>115</v>
      </c>
    </row>
    <row r="145" s="13" customFormat="1">
      <c r="A145" s="13"/>
      <c r="B145" s="192"/>
      <c r="C145" s="13"/>
      <c r="D145" s="193" t="s">
        <v>138</v>
      </c>
      <c r="E145" s="200" t="s">
        <v>3</v>
      </c>
      <c r="F145" s="194" t="s">
        <v>179</v>
      </c>
      <c r="G145" s="13"/>
      <c r="H145" s="195">
        <v>36</v>
      </c>
      <c r="I145" s="196"/>
      <c r="J145" s="13"/>
      <c r="K145" s="13"/>
      <c r="L145" s="192"/>
      <c r="M145" s="197"/>
      <c r="N145" s="198"/>
      <c r="O145" s="198"/>
      <c r="P145" s="198"/>
      <c r="Q145" s="198"/>
      <c r="R145" s="198"/>
      <c r="S145" s="198"/>
      <c r="T145" s="19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0" t="s">
        <v>138</v>
      </c>
      <c r="AU145" s="200" t="s">
        <v>77</v>
      </c>
      <c r="AV145" s="13" t="s">
        <v>77</v>
      </c>
      <c r="AW145" s="13" t="s">
        <v>31</v>
      </c>
      <c r="AX145" s="13" t="s">
        <v>69</v>
      </c>
      <c r="AY145" s="200" t="s">
        <v>115</v>
      </c>
    </row>
    <row r="146" s="14" customFormat="1">
      <c r="A146" s="14"/>
      <c r="B146" s="201"/>
      <c r="C146" s="14"/>
      <c r="D146" s="193" t="s">
        <v>138</v>
      </c>
      <c r="E146" s="202" t="s">
        <v>3</v>
      </c>
      <c r="F146" s="203" t="s">
        <v>172</v>
      </c>
      <c r="G146" s="14"/>
      <c r="H146" s="202" t="s">
        <v>3</v>
      </c>
      <c r="I146" s="204"/>
      <c r="J146" s="14"/>
      <c r="K146" s="14"/>
      <c r="L146" s="201"/>
      <c r="M146" s="205"/>
      <c r="N146" s="206"/>
      <c r="O146" s="206"/>
      <c r="P146" s="206"/>
      <c r="Q146" s="206"/>
      <c r="R146" s="206"/>
      <c r="S146" s="206"/>
      <c r="T146" s="20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2" t="s">
        <v>138</v>
      </c>
      <c r="AU146" s="202" t="s">
        <v>77</v>
      </c>
      <c r="AV146" s="14" t="s">
        <v>15</v>
      </c>
      <c r="AW146" s="14" t="s">
        <v>31</v>
      </c>
      <c r="AX146" s="14" t="s">
        <v>69</v>
      </c>
      <c r="AY146" s="202" t="s">
        <v>115</v>
      </c>
    </row>
    <row r="147" s="13" customFormat="1">
      <c r="A147" s="13"/>
      <c r="B147" s="192"/>
      <c r="C147" s="13"/>
      <c r="D147" s="193" t="s">
        <v>138</v>
      </c>
      <c r="E147" s="200" t="s">
        <v>3</v>
      </c>
      <c r="F147" s="194" t="s">
        <v>180</v>
      </c>
      <c r="G147" s="13"/>
      <c r="H147" s="195">
        <v>32</v>
      </c>
      <c r="I147" s="196"/>
      <c r="J147" s="13"/>
      <c r="K147" s="13"/>
      <c r="L147" s="192"/>
      <c r="M147" s="197"/>
      <c r="N147" s="198"/>
      <c r="O147" s="198"/>
      <c r="P147" s="198"/>
      <c r="Q147" s="198"/>
      <c r="R147" s="198"/>
      <c r="S147" s="198"/>
      <c r="T147" s="19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0" t="s">
        <v>138</v>
      </c>
      <c r="AU147" s="200" t="s">
        <v>77</v>
      </c>
      <c r="AV147" s="13" t="s">
        <v>77</v>
      </c>
      <c r="AW147" s="13" t="s">
        <v>31</v>
      </c>
      <c r="AX147" s="13" t="s">
        <v>69</v>
      </c>
      <c r="AY147" s="200" t="s">
        <v>115</v>
      </c>
    </row>
    <row r="148" s="14" customFormat="1">
      <c r="A148" s="14"/>
      <c r="B148" s="201"/>
      <c r="C148" s="14"/>
      <c r="D148" s="193" t="s">
        <v>138</v>
      </c>
      <c r="E148" s="202" t="s">
        <v>3</v>
      </c>
      <c r="F148" s="203" t="s">
        <v>173</v>
      </c>
      <c r="G148" s="14"/>
      <c r="H148" s="202" t="s">
        <v>3</v>
      </c>
      <c r="I148" s="204"/>
      <c r="J148" s="14"/>
      <c r="K148" s="14"/>
      <c r="L148" s="201"/>
      <c r="M148" s="205"/>
      <c r="N148" s="206"/>
      <c r="O148" s="206"/>
      <c r="P148" s="206"/>
      <c r="Q148" s="206"/>
      <c r="R148" s="206"/>
      <c r="S148" s="206"/>
      <c r="T148" s="20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2" t="s">
        <v>138</v>
      </c>
      <c r="AU148" s="202" t="s">
        <v>77</v>
      </c>
      <c r="AV148" s="14" t="s">
        <v>15</v>
      </c>
      <c r="AW148" s="14" t="s">
        <v>31</v>
      </c>
      <c r="AX148" s="14" t="s">
        <v>69</v>
      </c>
      <c r="AY148" s="202" t="s">
        <v>115</v>
      </c>
    </row>
    <row r="149" s="13" customFormat="1">
      <c r="A149" s="13"/>
      <c r="B149" s="192"/>
      <c r="C149" s="13"/>
      <c r="D149" s="193" t="s">
        <v>138</v>
      </c>
      <c r="E149" s="200" t="s">
        <v>3</v>
      </c>
      <c r="F149" s="194" t="s">
        <v>181</v>
      </c>
      <c r="G149" s="13"/>
      <c r="H149" s="195">
        <v>38</v>
      </c>
      <c r="I149" s="196"/>
      <c r="J149" s="13"/>
      <c r="K149" s="13"/>
      <c r="L149" s="192"/>
      <c r="M149" s="197"/>
      <c r="N149" s="198"/>
      <c r="O149" s="198"/>
      <c r="P149" s="198"/>
      <c r="Q149" s="198"/>
      <c r="R149" s="198"/>
      <c r="S149" s="198"/>
      <c r="T149" s="19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0" t="s">
        <v>138</v>
      </c>
      <c r="AU149" s="200" t="s">
        <v>77</v>
      </c>
      <c r="AV149" s="13" t="s">
        <v>77</v>
      </c>
      <c r="AW149" s="13" t="s">
        <v>31</v>
      </c>
      <c r="AX149" s="13" t="s">
        <v>69</v>
      </c>
      <c r="AY149" s="200" t="s">
        <v>115</v>
      </c>
    </row>
    <row r="150" s="14" customFormat="1">
      <c r="A150" s="14"/>
      <c r="B150" s="201"/>
      <c r="C150" s="14"/>
      <c r="D150" s="193" t="s">
        <v>138</v>
      </c>
      <c r="E150" s="202" t="s">
        <v>3</v>
      </c>
      <c r="F150" s="203" t="s">
        <v>174</v>
      </c>
      <c r="G150" s="14"/>
      <c r="H150" s="202" t="s">
        <v>3</v>
      </c>
      <c r="I150" s="204"/>
      <c r="J150" s="14"/>
      <c r="K150" s="14"/>
      <c r="L150" s="201"/>
      <c r="M150" s="205"/>
      <c r="N150" s="206"/>
      <c r="O150" s="206"/>
      <c r="P150" s="206"/>
      <c r="Q150" s="206"/>
      <c r="R150" s="206"/>
      <c r="S150" s="206"/>
      <c r="T150" s="20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2" t="s">
        <v>138</v>
      </c>
      <c r="AU150" s="202" t="s">
        <v>77</v>
      </c>
      <c r="AV150" s="14" t="s">
        <v>15</v>
      </c>
      <c r="AW150" s="14" t="s">
        <v>31</v>
      </c>
      <c r="AX150" s="14" t="s">
        <v>69</v>
      </c>
      <c r="AY150" s="202" t="s">
        <v>115</v>
      </c>
    </row>
    <row r="151" s="13" customFormat="1">
      <c r="A151" s="13"/>
      <c r="B151" s="192"/>
      <c r="C151" s="13"/>
      <c r="D151" s="193" t="s">
        <v>138</v>
      </c>
      <c r="E151" s="200" t="s">
        <v>3</v>
      </c>
      <c r="F151" s="194" t="s">
        <v>179</v>
      </c>
      <c r="G151" s="13"/>
      <c r="H151" s="195">
        <v>36</v>
      </c>
      <c r="I151" s="196"/>
      <c r="J151" s="13"/>
      <c r="K151" s="13"/>
      <c r="L151" s="192"/>
      <c r="M151" s="197"/>
      <c r="N151" s="198"/>
      <c r="O151" s="198"/>
      <c r="P151" s="198"/>
      <c r="Q151" s="198"/>
      <c r="R151" s="198"/>
      <c r="S151" s="198"/>
      <c r="T151" s="19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0" t="s">
        <v>138</v>
      </c>
      <c r="AU151" s="200" t="s">
        <v>77</v>
      </c>
      <c r="AV151" s="13" t="s">
        <v>77</v>
      </c>
      <c r="AW151" s="13" t="s">
        <v>31</v>
      </c>
      <c r="AX151" s="13" t="s">
        <v>69</v>
      </c>
      <c r="AY151" s="200" t="s">
        <v>115</v>
      </c>
    </row>
    <row r="152" s="15" customFormat="1">
      <c r="A152" s="15"/>
      <c r="B152" s="208"/>
      <c r="C152" s="15"/>
      <c r="D152" s="193" t="s">
        <v>138</v>
      </c>
      <c r="E152" s="209" t="s">
        <v>3</v>
      </c>
      <c r="F152" s="210" t="s">
        <v>175</v>
      </c>
      <c r="G152" s="15"/>
      <c r="H152" s="211">
        <v>142</v>
      </c>
      <c r="I152" s="212"/>
      <c r="J152" s="15"/>
      <c r="K152" s="15"/>
      <c r="L152" s="208"/>
      <c r="M152" s="213"/>
      <c r="N152" s="214"/>
      <c r="O152" s="214"/>
      <c r="P152" s="214"/>
      <c r="Q152" s="214"/>
      <c r="R152" s="214"/>
      <c r="S152" s="214"/>
      <c r="T152" s="2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9" t="s">
        <v>138</v>
      </c>
      <c r="AU152" s="209" t="s">
        <v>77</v>
      </c>
      <c r="AV152" s="15" t="s">
        <v>124</v>
      </c>
      <c r="AW152" s="15" t="s">
        <v>31</v>
      </c>
      <c r="AX152" s="15" t="s">
        <v>15</v>
      </c>
      <c r="AY152" s="209" t="s">
        <v>115</v>
      </c>
    </row>
    <row r="153" s="2" customFormat="1" ht="24.15" customHeight="1">
      <c r="A153" s="38"/>
      <c r="B153" s="173"/>
      <c r="C153" s="174" t="s">
        <v>188</v>
      </c>
      <c r="D153" s="174" t="s">
        <v>119</v>
      </c>
      <c r="E153" s="175" t="s">
        <v>189</v>
      </c>
      <c r="F153" s="176" t="s">
        <v>190</v>
      </c>
      <c r="G153" s="177" t="s">
        <v>150</v>
      </c>
      <c r="H153" s="178">
        <v>142</v>
      </c>
      <c r="I153" s="179"/>
      <c r="J153" s="180">
        <f>ROUND(I153*H153,2)</f>
        <v>0</v>
      </c>
      <c r="K153" s="176" t="s">
        <v>3</v>
      </c>
      <c r="L153" s="39"/>
      <c r="M153" s="181" t="s">
        <v>3</v>
      </c>
      <c r="N153" s="182" t="s">
        <v>40</v>
      </c>
      <c r="O153" s="72"/>
      <c r="P153" s="183">
        <f>O153*H153</f>
        <v>0</v>
      </c>
      <c r="Q153" s="183">
        <v>0</v>
      </c>
      <c r="R153" s="183">
        <f>Q153*H153</f>
        <v>0</v>
      </c>
      <c r="S153" s="183">
        <v>0.029999999999999999</v>
      </c>
      <c r="T153" s="184">
        <f>S153*H153</f>
        <v>4.2599999999999998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5" t="s">
        <v>147</v>
      </c>
      <c r="AT153" s="185" t="s">
        <v>119</v>
      </c>
      <c r="AU153" s="185" t="s">
        <v>77</v>
      </c>
      <c r="AY153" s="19" t="s">
        <v>115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9" t="s">
        <v>15</v>
      </c>
      <c r="BK153" s="186">
        <f>ROUND(I153*H153,2)</f>
        <v>0</v>
      </c>
      <c r="BL153" s="19" t="s">
        <v>147</v>
      </c>
      <c r="BM153" s="185" t="s">
        <v>191</v>
      </c>
    </row>
    <row r="154" s="14" customFormat="1">
      <c r="A154" s="14"/>
      <c r="B154" s="201"/>
      <c r="C154" s="14"/>
      <c r="D154" s="193" t="s">
        <v>138</v>
      </c>
      <c r="E154" s="202" t="s">
        <v>3</v>
      </c>
      <c r="F154" s="203" t="s">
        <v>171</v>
      </c>
      <c r="G154" s="14"/>
      <c r="H154" s="202" t="s">
        <v>3</v>
      </c>
      <c r="I154" s="204"/>
      <c r="J154" s="14"/>
      <c r="K154" s="14"/>
      <c r="L154" s="201"/>
      <c r="M154" s="205"/>
      <c r="N154" s="206"/>
      <c r="O154" s="206"/>
      <c r="P154" s="206"/>
      <c r="Q154" s="206"/>
      <c r="R154" s="206"/>
      <c r="S154" s="206"/>
      <c r="T154" s="20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2" t="s">
        <v>138</v>
      </c>
      <c r="AU154" s="202" t="s">
        <v>77</v>
      </c>
      <c r="AV154" s="14" t="s">
        <v>15</v>
      </c>
      <c r="AW154" s="14" t="s">
        <v>31</v>
      </c>
      <c r="AX154" s="14" t="s">
        <v>69</v>
      </c>
      <c r="AY154" s="202" t="s">
        <v>115</v>
      </c>
    </row>
    <row r="155" s="13" customFormat="1">
      <c r="A155" s="13"/>
      <c r="B155" s="192"/>
      <c r="C155" s="13"/>
      <c r="D155" s="193" t="s">
        <v>138</v>
      </c>
      <c r="E155" s="200" t="s">
        <v>3</v>
      </c>
      <c r="F155" s="194" t="s">
        <v>179</v>
      </c>
      <c r="G155" s="13"/>
      <c r="H155" s="195">
        <v>36</v>
      </c>
      <c r="I155" s="196"/>
      <c r="J155" s="13"/>
      <c r="K155" s="13"/>
      <c r="L155" s="192"/>
      <c r="M155" s="197"/>
      <c r="N155" s="198"/>
      <c r="O155" s="198"/>
      <c r="P155" s="198"/>
      <c r="Q155" s="198"/>
      <c r="R155" s="198"/>
      <c r="S155" s="198"/>
      <c r="T155" s="19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0" t="s">
        <v>138</v>
      </c>
      <c r="AU155" s="200" t="s">
        <v>77</v>
      </c>
      <c r="AV155" s="13" t="s">
        <v>77</v>
      </c>
      <c r="AW155" s="13" t="s">
        <v>31</v>
      </c>
      <c r="AX155" s="13" t="s">
        <v>69</v>
      </c>
      <c r="AY155" s="200" t="s">
        <v>115</v>
      </c>
    </row>
    <row r="156" s="14" customFormat="1">
      <c r="A156" s="14"/>
      <c r="B156" s="201"/>
      <c r="C156" s="14"/>
      <c r="D156" s="193" t="s">
        <v>138</v>
      </c>
      <c r="E156" s="202" t="s">
        <v>3</v>
      </c>
      <c r="F156" s="203" t="s">
        <v>172</v>
      </c>
      <c r="G156" s="14"/>
      <c r="H156" s="202" t="s">
        <v>3</v>
      </c>
      <c r="I156" s="204"/>
      <c r="J156" s="14"/>
      <c r="K156" s="14"/>
      <c r="L156" s="201"/>
      <c r="M156" s="205"/>
      <c r="N156" s="206"/>
      <c r="O156" s="206"/>
      <c r="P156" s="206"/>
      <c r="Q156" s="206"/>
      <c r="R156" s="206"/>
      <c r="S156" s="206"/>
      <c r="T156" s="20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2" t="s">
        <v>138</v>
      </c>
      <c r="AU156" s="202" t="s">
        <v>77</v>
      </c>
      <c r="AV156" s="14" t="s">
        <v>15</v>
      </c>
      <c r="AW156" s="14" t="s">
        <v>31</v>
      </c>
      <c r="AX156" s="14" t="s">
        <v>69</v>
      </c>
      <c r="AY156" s="202" t="s">
        <v>115</v>
      </c>
    </row>
    <row r="157" s="13" customFormat="1">
      <c r="A157" s="13"/>
      <c r="B157" s="192"/>
      <c r="C157" s="13"/>
      <c r="D157" s="193" t="s">
        <v>138</v>
      </c>
      <c r="E157" s="200" t="s">
        <v>3</v>
      </c>
      <c r="F157" s="194" t="s">
        <v>180</v>
      </c>
      <c r="G157" s="13"/>
      <c r="H157" s="195">
        <v>32</v>
      </c>
      <c r="I157" s="196"/>
      <c r="J157" s="13"/>
      <c r="K157" s="13"/>
      <c r="L157" s="192"/>
      <c r="M157" s="197"/>
      <c r="N157" s="198"/>
      <c r="O157" s="198"/>
      <c r="P157" s="198"/>
      <c r="Q157" s="198"/>
      <c r="R157" s="198"/>
      <c r="S157" s="198"/>
      <c r="T157" s="19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0" t="s">
        <v>138</v>
      </c>
      <c r="AU157" s="200" t="s">
        <v>77</v>
      </c>
      <c r="AV157" s="13" t="s">
        <v>77</v>
      </c>
      <c r="AW157" s="13" t="s">
        <v>31</v>
      </c>
      <c r="AX157" s="13" t="s">
        <v>69</v>
      </c>
      <c r="AY157" s="200" t="s">
        <v>115</v>
      </c>
    </row>
    <row r="158" s="14" customFormat="1">
      <c r="A158" s="14"/>
      <c r="B158" s="201"/>
      <c r="C158" s="14"/>
      <c r="D158" s="193" t="s">
        <v>138</v>
      </c>
      <c r="E158" s="202" t="s">
        <v>3</v>
      </c>
      <c r="F158" s="203" t="s">
        <v>173</v>
      </c>
      <c r="G158" s="14"/>
      <c r="H158" s="202" t="s">
        <v>3</v>
      </c>
      <c r="I158" s="204"/>
      <c r="J158" s="14"/>
      <c r="K158" s="14"/>
      <c r="L158" s="201"/>
      <c r="M158" s="205"/>
      <c r="N158" s="206"/>
      <c r="O158" s="206"/>
      <c r="P158" s="206"/>
      <c r="Q158" s="206"/>
      <c r="R158" s="206"/>
      <c r="S158" s="206"/>
      <c r="T158" s="20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2" t="s">
        <v>138</v>
      </c>
      <c r="AU158" s="202" t="s">
        <v>77</v>
      </c>
      <c r="AV158" s="14" t="s">
        <v>15</v>
      </c>
      <c r="AW158" s="14" t="s">
        <v>31</v>
      </c>
      <c r="AX158" s="14" t="s">
        <v>69</v>
      </c>
      <c r="AY158" s="202" t="s">
        <v>115</v>
      </c>
    </row>
    <row r="159" s="13" customFormat="1">
      <c r="A159" s="13"/>
      <c r="B159" s="192"/>
      <c r="C159" s="13"/>
      <c r="D159" s="193" t="s">
        <v>138</v>
      </c>
      <c r="E159" s="200" t="s">
        <v>3</v>
      </c>
      <c r="F159" s="194" t="s">
        <v>181</v>
      </c>
      <c r="G159" s="13"/>
      <c r="H159" s="195">
        <v>38</v>
      </c>
      <c r="I159" s="196"/>
      <c r="J159" s="13"/>
      <c r="K159" s="13"/>
      <c r="L159" s="192"/>
      <c r="M159" s="197"/>
      <c r="N159" s="198"/>
      <c r="O159" s="198"/>
      <c r="P159" s="198"/>
      <c r="Q159" s="198"/>
      <c r="R159" s="198"/>
      <c r="S159" s="198"/>
      <c r="T159" s="19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0" t="s">
        <v>138</v>
      </c>
      <c r="AU159" s="200" t="s">
        <v>77</v>
      </c>
      <c r="AV159" s="13" t="s">
        <v>77</v>
      </c>
      <c r="AW159" s="13" t="s">
        <v>31</v>
      </c>
      <c r="AX159" s="13" t="s">
        <v>69</v>
      </c>
      <c r="AY159" s="200" t="s">
        <v>115</v>
      </c>
    </row>
    <row r="160" s="14" customFormat="1">
      <c r="A160" s="14"/>
      <c r="B160" s="201"/>
      <c r="C160" s="14"/>
      <c r="D160" s="193" t="s">
        <v>138</v>
      </c>
      <c r="E160" s="202" t="s">
        <v>3</v>
      </c>
      <c r="F160" s="203" t="s">
        <v>174</v>
      </c>
      <c r="G160" s="14"/>
      <c r="H160" s="202" t="s">
        <v>3</v>
      </c>
      <c r="I160" s="204"/>
      <c r="J160" s="14"/>
      <c r="K160" s="14"/>
      <c r="L160" s="201"/>
      <c r="M160" s="205"/>
      <c r="N160" s="206"/>
      <c r="O160" s="206"/>
      <c r="P160" s="206"/>
      <c r="Q160" s="206"/>
      <c r="R160" s="206"/>
      <c r="S160" s="206"/>
      <c r="T160" s="20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2" t="s">
        <v>138</v>
      </c>
      <c r="AU160" s="202" t="s">
        <v>77</v>
      </c>
      <c r="AV160" s="14" t="s">
        <v>15</v>
      </c>
      <c r="AW160" s="14" t="s">
        <v>31</v>
      </c>
      <c r="AX160" s="14" t="s">
        <v>69</v>
      </c>
      <c r="AY160" s="202" t="s">
        <v>115</v>
      </c>
    </row>
    <row r="161" s="13" customFormat="1">
      <c r="A161" s="13"/>
      <c r="B161" s="192"/>
      <c r="C161" s="13"/>
      <c r="D161" s="193" t="s">
        <v>138</v>
      </c>
      <c r="E161" s="200" t="s">
        <v>3</v>
      </c>
      <c r="F161" s="194" t="s">
        <v>179</v>
      </c>
      <c r="G161" s="13"/>
      <c r="H161" s="195">
        <v>36</v>
      </c>
      <c r="I161" s="196"/>
      <c r="J161" s="13"/>
      <c r="K161" s="13"/>
      <c r="L161" s="192"/>
      <c r="M161" s="197"/>
      <c r="N161" s="198"/>
      <c r="O161" s="198"/>
      <c r="P161" s="198"/>
      <c r="Q161" s="198"/>
      <c r="R161" s="198"/>
      <c r="S161" s="198"/>
      <c r="T161" s="19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0" t="s">
        <v>138</v>
      </c>
      <c r="AU161" s="200" t="s">
        <v>77</v>
      </c>
      <c r="AV161" s="13" t="s">
        <v>77</v>
      </c>
      <c r="AW161" s="13" t="s">
        <v>31</v>
      </c>
      <c r="AX161" s="13" t="s">
        <v>69</v>
      </c>
      <c r="AY161" s="200" t="s">
        <v>115</v>
      </c>
    </row>
    <row r="162" s="15" customFormat="1">
      <c r="A162" s="15"/>
      <c r="B162" s="208"/>
      <c r="C162" s="15"/>
      <c r="D162" s="193" t="s">
        <v>138</v>
      </c>
      <c r="E162" s="209" t="s">
        <v>3</v>
      </c>
      <c r="F162" s="210" t="s">
        <v>175</v>
      </c>
      <c r="G162" s="15"/>
      <c r="H162" s="211">
        <v>142</v>
      </c>
      <c r="I162" s="212"/>
      <c r="J162" s="15"/>
      <c r="K162" s="15"/>
      <c r="L162" s="208"/>
      <c r="M162" s="213"/>
      <c r="N162" s="214"/>
      <c r="O162" s="214"/>
      <c r="P162" s="214"/>
      <c r="Q162" s="214"/>
      <c r="R162" s="214"/>
      <c r="S162" s="214"/>
      <c r="T162" s="2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09" t="s">
        <v>138</v>
      </c>
      <c r="AU162" s="209" t="s">
        <v>77</v>
      </c>
      <c r="AV162" s="15" t="s">
        <v>124</v>
      </c>
      <c r="AW162" s="15" t="s">
        <v>31</v>
      </c>
      <c r="AX162" s="15" t="s">
        <v>15</v>
      </c>
      <c r="AY162" s="209" t="s">
        <v>115</v>
      </c>
    </row>
    <row r="163" s="2" customFormat="1" ht="16.5" customHeight="1">
      <c r="A163" s="38"/>
      <c r="B163" s="173"/>
      <c r="C163" s="174" t="s">
        <v>192</v>
      </c>
      <c r="D163" s="174" t="s">
        <v>119</v>
      </c>
      <c r="E163" s="175" t="s">
        <v>193</v>
      </c>
      <c r="F163" s="176" t="s">
        <v>194</v>
      </c>
      <c r="G163" s="177" t="s">
        <v>150</v>
      </c>
      <c r="H163" s="178">
        <v>71</v>
      </c>
      <c r="I163" s="179"/>
      <c r="J163" s="180">
        <f>ROUND(I163*H163,2)</f>
        <v>0</v>
      </c>
      <c r="K163" s="176" t="s">
        <v>3</v>
      </c>
      <c r="L163" s="39"/>
      <c r="M163" s="181" t="s">
        <v>3</v>
      </c>
      <c r="N163" s="182" t="s">
        <v>40</v>
      </c>
      <c r="O163" s="72"/>
      <c r="P163" s="183">
        <f>O163*H163</f>
        <v>0</v>
      </c>
      <c r="Q163" s="183">
        <v>0</v>
      </c>
      <c r="R163" s="183">
        <f>Q163*H163</f>
        <v>0</v>
      </c>
      <c r="S163" s="183">
        <v>0.050000000000000003</v>
      </c>
      <c r="T163" s="184">
        <f>S163*H163</f>
        <v>3.5500000000000003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5" t="s">
        <v>147</v>
      </c>
      <c r="AT163" s="185" t="s">
        <v>119</v>
      </c>
      <c r="AU163" s="185" t="s">
        <v>77</v>
      </c>
      <c r="AY163" s="19" t="s">
        <v>115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9" t="s">
        <v>15</v>
      </c>
      <c r="BK163" s="186">
        <f>ROUND(I163*H163,2)</f>
        <v>0</v>
      </c>
      <c r="BL163" s="19" t="s">
        <v>147</v>
      </c>
      <c r="BM163" s="185" t="s">
        <v>195</v>
      </c>
    </row>
    <row r="164" s="14" customFormat="1">
      <c r="A164" s="14"/>
      <c r="B164" s="201"/>
      <c r="C164" s="14"/>
      <c r="D164" s="193" t="s">
        <v>138</v>
      </c>
      <c r="E164" s="202" t="s">
        <v>3</v>
      </c>
      <c r="F164" s="203" t="s">
        <v>171</v>
      </c>
      <c r="G164" s="14"/>
      <c r="H164" s="202" t="s">
        <v>3</v>
      </c>
      <c r="I164" s="204"/>
      <c r="J164" s="14"/>
      <c r="K164" s="14"/>
      <c r="L164" s="201"/>
      <c r="M164" s="205"/>
      <c r="N164" s="206"/>
      <c r="O164" s="206"/>
      <c r="P164" s="206"/>
      <c r="Q164" s="206"/>
      <c r="R164" s="206"/>
      <c r="S164" s="206"/>
      <c r="T164" s="20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02" t="s">
        <v>138</v>
      </c>
      <c r="AU164" s="202" t="s">
        <v>77</v>
      </c>
      <c r="AV164" s="14" t="s">
        <v>15</v>
      </c>
      <c r="AW164" s="14" t="s">
        <v>31</v>
      </c>
      <c r="AX164" s="14" t="s">
        <v>69</v>
      </c>
      <c r="AY164" s="202" t="s">
        <v>115</v>
      </c>
    </row>
    <row r="165" s="13" customFormat="1">
      <c r="A165" s="13"/>
      <c r="B165" s="192"/>
      <c r="C165" s="13"/>
      <c r="D165" s="193" t="s">
        <v>138</v>
      </c>
      <c r="E165" s="200" t="s">
        <v>3</v>
      </c>
      <c r="F165" s="194" t="s">
        <v>156</v>
      </c>
      <c r="G165" s="13"/>
      <c r="H165" s="195">
        <v>18</v>
      </c>
      <c r="I165" s="196"/>
      <c r="J165" s="13"/>
      <c r="K165" s="13"/>
      <c r="L165" s="192"/>
      <c r="M165" s="197"/>
      <c r="N165" s="198"/>
      <c r="O165" s="198"/>
      <c r="P165" s="198"/>
      <c r="Q165" s="198"/>
      <c r="R165" s="198"/>
      <c r="S165" s="198"/>
      <c r="T165" s="19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0" t="s">
        <v>138</v>
      </c>
      <c r="AU165" s="200" t="s">
        <v>77</v>
      </c>
      <c r="AV165" s="13" t="s">
        <v>77</v>
      </c>
      <c r="AW165" s="13" t="s">
        <v>31</v>
      </c>
      <c r="AX165" s="13" t="s">
        <v>69</v>
      </c>
      <c r="AY165" s="200" t="s">
        <v>115</v>
      </c>
    </row>
    <row r="166" s="14" customFormat="1">
      <c r="A166" s="14"/>
      <c r="B166" s="201"/>
      <c r="C166" s="14"/>
      <c r="D166" s="193" t="s">
        <v>138</v>
      </c>
      <c r="E166" s="202" t="s">
        <v>3</v>
      </c>
      <c r="F166" s="203" t="s">
        <v>172</v>
      </c>
      <c r="G166" s="14"/>
      <c r="H166" s="202" t="s">
        <v>3</v>
      </c>
      <c r="I166" s="204"/>
      <c r="J166" s="14"/>
      <c r="K166" s="14"/>
      <c r="L166" s="201"/>
      <c r="M166" s="205"/>
      <c r="N166" s="206"/>
      <c r="O166" s="206"/>
      <c r="P166" s="206"/>
      <c r="Q166" s="206"/>
      <c r="R166" s="206"/>
      <c r="S166" s="206"/>
      <c r="T166" s="20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2" t="s">
        <v>138</v>
      </c>
      <c r="AU166" s="202" t="s">
        <v>77</v>
      </c>
      <c r="AV166" s="14" t="s">
        <v>15</v>
      </c>
      <c r="AW166" s="14" t="s">
        <v>31</v>
      </c>
      <c r="AX166" s="14" t="s">
        <v>69</v>
      </c>
      <c r="AY166" s="202" t="s">
        <v>115</v>
      </c>
    </row>
    <row r="167" s="13" customFormat="1">
      <c r="A167" s="13"/>
      <c r="B167" s="192"/>
      <c r="C167" s="13"/>
      <c r="D167" s="193" t="s">
        <v>138</v>
      </c>
      <c r="E167" s="200" t="s">
        <v>3</v>
      </c>
      <c r="F167" s="194" t="s">
        <v>147</v>
      </c>
      <c r="G167" s="13"/>
      <c r="H167" s="195">
        <v>16</v>
      </c>
      <c r="I167" s="196"/>
      <c r="J167" s="13"/>
      <c r="K167" s="13"/>
      <c r="L167" s="192"/>
      <c r="M167" s="197"/>
      <c r="N167" s="198"/>
      <c r="O167" s="198"/>
      <c r="P167" s="198"/>
      <c r="Q167" s="198"/>
      <c r="R167" s="198"/>
      <c r="S167" s="198"/>
      <c r="T167" s="19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0" t="s">
        <v>138</v>
      </c>
      <c r="AU167" s="200" t="s">
        <v>77</v>
      </c>
      <c r="AV167" s="13" t="s">
        <v>77</v>
      </c>
      <c r="AW167" s="13" t="s">
        <v>31</v>
      </c>
      <c r="AX167" s="13" t="s">
        <v>69</v>
      </c>
      <c r="AY167" s="200" t="s">
        <v>115</v>
      </c>
    </row>
    <row r="168" s="14" customFormat="1">
      <c r="A168" s="14"/>
      <c r="B168" s="201"/>
      <c r="C168" s="14"/>
      <c r="D168" s="193" t="s">
        <v>138</v>
      </c>
      <c r="E168" s="202" t="s">
        <v>3</v>
      </c>
      <c r="F168" s="203" t="s">
        <v>173</v>
      </c>
      <c r="G168" s="14"/>
      <c r="H168" s="202" t="s">
        <v>3</v>
      </c>
      <c r="I168" s="204"/>
      <c r="J168" s="14"/>
      <c r="K168" s="14"/>
      <c r="L168" s="201"/>
      <c r="M168" s="205"/>
      <c r="N168" s="206"/>
      <c r="O168" s="206"/>
      <c r="P168" s="206"/>
      <c r="Q168" s="206"/>
      <c r="R168" s="206"/>
      <c r="S168" s="206"/>
      <c r="T168" s="20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2" t="s">
        <v>138</v>
      </c>
      <c r="AU168" s="202" t="s">
        <v>77</v>
      </c>
      <c r="AV168" s="14" t="s">
        <v>15</v>
      </c>
      <c r="AW168" s="14" t="s">
        <v>31</v>
      </c>
      <c r="AX168" s="14" t="s">
        <v>69</v>
      </c>
      <c r="AY168" s="202" t="s">
        <v>115</v>
      </c>
    </row>
    <row r="169" s="13" customFormat="1">
      <c r="A169" s="13"/>
      <c r="B169" s="192"/>
      <c r="C169" s="13"/>
      <c r="D169" s="193" t="s">
        <v>138</v>
      </c>
      <c r="E169" s="200" t="s">
        <v>3</v>
      </c>
      <c r="F169" s="194" t="s">
        <v>160</v>
      </c>
      <c r="G169" s="13"/>
      <c r="H169" s="195">
        <v>19</v>
      </c>
      <c r="I169" s="196"/>
      <c r="J169" s="13"/>
      <c r="K169" s="13"/>
      <c r="L169" s="192"/>
      <c r="M169" s="197"/>
      <c r="N169" s="198"/>
      <c r="O169" s="198"/>
      <c r="P169" s="198"/>
      <c r="Q169" s="198"/>
      <c r="R169" s="198"/>
      <c r="S169" s="198"/>
      <c r="T169" s="19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0" t="s">
        <v>138</v>
      </c>
      <c r="AU169" s="200" t="s">
        <v>77</v>
      </c>
      <c r="AV169" s="13" t="s">
        <v>77</v>
      </c>
      <c r="AW169" s="13" t="s">
        <v>31</v>
      </c>
      <c r="AX169" s="13" t="s">
        <v>69</v>
      </c>
      <c r="AY169" s="200" t="s">
        <v>115</v>
      </c>
    </row>
    <row r="170" s="14" customFormat="1">
      <c r="A170" s="14"/>
      <c r="B170" s="201"/>
      <c r="C170" s="14"/>
      <c r="D170" s="193" t="s">
        <v>138</v>
      </c>
      <c r="E170" s="202" t="s">
        <v>3</v>
      </c>
      <c r="F170" s="203" t="s">
        <v>174</v>
      </c>
      <c r="G170" s="14"/>
      <c r="H170" s="202" t="s">
        <v>3</v>
      </c>
      <c r="I170" s="204"/>
      <c r="J170" s="14"/>
      <c r="K170" s="14"/>
      <c r="L170" s="201"/>
      <c r="M170" s="205"/>
      <c r="N170" s="206"/>
      <c r="O170" s="206"/>
      <c r="P170" s="206"/>
      <c r="Q170" s="206"/>
      <c r="R170" s="206"/>
      <c r="S170" s="206"/>
      <c r="T170" s="20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2" t="s">
        <v>138</v>
      </c>
      <c r="AU170" s="202" t="s">
        <v>77</v>
      </c>
      <c r="AV170" s="14" t="s">
        <v>15</v>
      </c>
      <c r="AW170" s="14" t="s">
        <v>31</v>
      </c>
      <c r="AX170" s="14" t="s">
        <v>69</v>
      </c>
      <c r="AY170" s="202" t="s">
        <v>115</v>
      </c>
    </row>
    <row r="171" s="13" customFormat="1">
      <c r="A171" s="13"/>
      <c r="B171" s="192"/>
      <c r="C171" s="13"/>
      <c r="D171" s="193" t="s">
        <v>138</v>
      </c>
      <c r="E171" s="200" t="s">
        <v>3</v>
      </c>
      <c r="F171" s="194" t="s">
        <v>156</v>
      </c>
      <c r="G171" s="13"/>
      <c r="H171" s="195">
        <v>18</v>
      </c>
      <c r="I171" s="196"/>
      <c r="J171" s="13"/>
      <c r="K171" s="13"/>
      <c r="L171" s="192"/>
      <c r="M171" s="197"/>
      <c r="N171" s="198"/>
      <c r="O171" s="198"/>
      <c r="P171" s="198"/>
      <c r="Q171" s="198"/>
      <c r="R171" s="198"/>
      <c r="S171" s="198"/>
      <c r="T171" s="19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0" t="s">
        <v>138</v>
      </c>
      <c r="AU171" s="200" t="s">
        <v>77</v>
      </c>
      <c r="AV171" s="13" t="s">
        <v>77</v>
      </c>
      <c r="AW171" s="13" t="s">
        <v>31</v>
      </c>
      <c r="AX171" s="13" t="s">
        <v>69</v>
      </c>
      <c r="AY171" s="200" t="s">
        <v>115</v>
      </c>
    </row>
    <row r="172" s="15" customFormat="1">
      <c r="A172" s="15"/>
      <c r="B172" s="208"/>
      <c r="C172" s="15"/>
      <c r="D172" s="193" t="s">
        <v>138</v>
      </c>
      <c r="E172" s="209" t="s">
        <v>3</v>
      </c>
      <c r="F172" s="210" t="s">
        <v>175</v>
      </c>
      <c r="G172" s="15"/>
      <c r="H172" s="211">
        <v>71</v>
      </c>
      <c r="I172" s="212"/>
      <c r="J172" s="15"/>
      <c r="K172" s="15"/>
      <c r="L172" s="208"/>
      <c r="M172" s="213"/>
      <c r="N172" s="214"/>
      <c r="O172" s="214"/>
      <c r="P172" s="214"/>
      <c r="Q172" s="214"/>
      <c r="R172" s="214"/>
      <c r="S172" s="214"/>
      <c r="T172" s="2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09" t="s">
        <v>138</v>
      </c>
      <c r="AU172" s="209" t="s">
        <v>77</v>
      </c>
      <c r="AV172" s="15" t="s">
        <v>124</v>
      </c>
      <c r="AW172" s="15" t="s">
        <v>31</v>
      </c>
      <c r="AX172" s="15" t="s">
        <v>15</v>
      </c>
      <c r="AY172" s="209" t="s">
        <v>115</v>
      </c>
    </row>
    <row r="173" s="2" customFormat="1" ht="16.5" customHeight="1">
      <c r="A173" s="38"/>
      <c r="B173" s="173"/>
      <c r="C173" s="174" t="s">
        <v>196</v>
      </c>
      <c r="D173" s="174" t="s">
        <v>119</v>
      </c>
      <c r="E173" s="175" t="s">
        <v>197</v>
      </c>
      <c r="F173" s="176" t="s">
        <v>198</v>
      </c>
      <c r="G173" s="177" t="s">
        <v>150</v>
      </c>
      <c r="H173" s="178">
        <v>71</v>
      </c>
      <c r="I173" s="179"/>
      <c r="J173" s="180">
        <f>ROUND(I173*H173,2)</f>
        <v>0</v>
      </c>
      <c r="K173" s="176" t="s">
        <v>3</v>
      </c>
      <c r="L173" s="39"/>
      <c r="M173" s="181" t="s">
        <v>3</v>
      </c>
      <c r="N173" s="182" t="s">
        <v>40</v>
      </c>
      <c r="O173" s="72"/>
      <c r="P173" s="183">
        <f>O173*H173</f>
        <v>0</v>
      </c>
      <c r="Q173" s="183">
        <v>0</v>
      </c>
      <c r="R173" s="183">
        <f>Q173*H173</f>
        <v>0</v>
      </c>
      <c r="S173" s="183">
        <v>0.014999999999999999</v>
      </c>
      <c r="T173" s="184">
        <f>S173*H173</f>
        <v>1.065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5" t="s">
        <v>147</v>
      </c>
      <c r="AT173" s="185" t="s">
        <v>119</v>
      </c>
      <c r="AU173" s="185" t="s">
        <v>77</v>
      </c>
      <c r="AY173" s="19" t="s">
        <v>115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9" t="s">
        <v>15</v>
      </c>
      <c r="BK173" s="186">
        <f>ROUND(I173*H173,2)</f>
        <v>0</v>
      </c>
      <c r="BL173" s="19" t="s">
        <v>147</v>
      </c>
      <c r="BM173" s="185" t="s">
        <v>199</v>
      </c>
    </row>
    <row r="174" s="14" customFormat="1">
      <c r="A174" s="14"/>
      <c r="B174" s="201"/>
      <c r="C174" s="14"/>
      <c r="D174" s="193" t="s">
        <v>138</v>
      </c>
      <c r="E174" s="202" t="s">
        <v>3</v>
      </c>
      <c r="F174" s="203" t="s">
        <v>171</v>
      </c>
      <c r="G174" s="14"/>
      <c r="H174" s="202" t="s">
        <v>3</v>
      </c>
      <c r="I174" s="204"/>
      <c r="J174" s="14"/>
      <c r="K174" s="14"/>
      <c r="L174" s="201"/>
      <c r="M174" s="205"/>
      <c r="N174" s="206"/>
      <c r="O174" s="206"/>
      <c r="P174" s="206"/>
      <c r="Q174" s="206"/>
      <c r="R174" s="206"/>
      <c r="S174" s="206"/>
      <c r="T174" s="20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2" t="s">
        <v>138</v>
      </c>
      <c r="AU174" s="202" t="s">
        <v>77</v>
      </c>
      <c r="AV174" s="14" t="s">
        <v>15</v>
      </c>
      <c r="AW174" s="14" t="s">
        <v>31</v>
      </c>
      <c r="AX174" s="14" t="s">
        <v>69</v>
      </c>
      <c r="AY174" s="202" t="s">
        <v>115</v>
      </c>
    </row>
    <row r="175" s="13" customFormat="1">
      <c r="A175" s="13"/>
      <c r="B175" s="192"/>
      <c r="C175" s="13"/>
      <c r="D175" s="193" t="s">
        <v>138</v>
      </c>
      <c r="E175" s="200" t="s">
        <v>3</v>
      </c>
      <c r="F175" s="194" t="s">
        <v>156</v>
      </c>
      <c r="G175" s="13"/>
      <c r="H175" s="195">
        <v>18</v>
      </c>
      <c r="I175" s="196"/>
      <c r="J175" s="13"/>
      <c r="K175" s="13"/>
      <c r="L175" s="192"/>
      <c r="M175" s="197"/>
      <c r="N175" s="198"/>
      <c r="O175" s="198"/>
      <c r="P175" s="198"/>
      <c r="Q175" s="198"/>
      <c r="R175" s="198"/>
      <c r="S175" s="198"/>
      <c r="T175" s="19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0" t="s">
        <v>138</v>
      </c>
      <c r="AU175" s="200" t="s">
        <v>77</v>
      </c>
      <c r="AV175" s="13" t="s">
        <v>77</v>
      </c>
      <c r="AW175" s="13" t="s">
        <v>31</v>
      </c>
      <c r="AX175" s="13" t="s">
        <v>69</v>
      </c>
      <c r="AY175" s="200" t="s">
        <v>115</v>
      </c>
    </row>
    <row r="176" s="14" customFormat="1">
      <c r="A176" s="14"/>
      <c r="B176" s="201"/>
      <c r="C176" s="14"/>
      <c r="D176" s="193" t="s">
        <v>138</v>
      </c>
      <c r="E176" s="202" t="s">
        <v>3</v>
      </c>
      <c r="F176" s="203" t="s">
        <v>172</v>
      </c>
      <c r="G176" s="14"/>
      <c r="H176" s="202" t="s">
        <v>3</v>
      </c>
      <c r="I176" s="204"/>
      <c r="J176" s="14"/>
      <c r="K176" s="14"/>
      <c r="L176" s="201"/>
      <c r="M176" s="205"/>
      <c r="N176" s="206"/>
      <c r="O176" s="206"/>
      <c r="P176" s="206"/>
      <c r="Q176" s="206"/>
      <c r="R176" s="206"/>
      <c r="S176" s="206"/>
      <c r="T176" s="20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2" t="s">
        <v>138</v>
      </c>
      <c r="AU176" s="202" t="s">
        <v>77</v>
      </c>
      <c r="AV176" s="14" t="s">
        <v>15</v>
      </c>
      <c r="AW176" s="14" t="s">
        <v>31</v>
      </c>
      <c r="AX176" s="14" t="s">
        <v>69</v>
      </c>
      <c r="AY176" s="202" t="s">
        <v>115</v>
      </c>
    </row>
    <row r="177" s="13" customFormat="1">
      <c r="A177" s="13"/>
      <c r="B177" s="192"/>
      <c r="C177" s="13"/>
      <c r="D177" s="193" t="s">
        <v>138</v>
      </c>
      <c r="E177" s="200" t="s">
        <v>3</v>
      </c>
      <c r="F177" s="194" t="s">
        <v>147</v>
      </c>
      <c r="G177" s="13"/>
      <c r="H177" s="195">
        <v>16</v>
      </c>
      <c r="I177" s="196"/>
      <c r="J177" s="13"/>
      <c r="K177" s="13"/>
      <c r="L177" s="192"/>
      <c r="M177" s="197"/>
      <c r="N177" s="198"/>
      <c r="O177" s="198"/>
      <c r="P177" s="198"/>
      <c r="Q177" s="198"/>
      <c r="R177" s="198"/>
      <c r="S177" s="198"/>
      <c r="T177" s="19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0" t="s">
        <v>138</v>
      </c>
      <c r="AU177" s="200" t="s">
        <v>77</v>
      </c>
      <c r="AV177" s="13" t="s">
        <v>77</v>
      </c>
      <c r="AW177" s="13" t="s">
        <v>31</v>
      </c>
      <c r="AX177" s="13" t="s">
        <v>69</v>
      </c>
      <c r="AY177" s="200" t="s">
        <v>115</v>
      </c>
    </row>
    <row r="178" s="14" customFormat="1">
      <c r="A178" s="14"/>
      <c r="B178" s="201"/>
      <c r="C178" s="14"/>
      <c r="D178" s="193" t="s">
        <v>138</v>
      </c>
      <c r="E178" s="202" t="s">
        <v>3</v>
      </c>
      <c r="F178" s="203" t="s">
        <v>173</v>
      </c>
      <c r="G178" s="14"/>
      <c r="H178" s="202" t="s">
        <v>3</v>
      </c>
      <c r="I178" s="204"/>
      <c r="J178" s="14"/>
      <c r="K178" s="14"/>
      <c r="L178" s="201"/>
      <c r="M178" s="205"/>
      <c r="N178" s="206"/>
      <c r="O178" s="206"/>
      <c r="P178" s="206"/>
      <c r="Q178" s="206"/>
      <c r="R178" s="206"/>
      <c r="S178" s="206"/>
      <c r="T178" s="20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2" t="s">
        <v>138</v>
      </c>
      <c r="AU178" s="202" t="s">
        <v>77</v>
      </c>
      <c r="AV178" s="14" t="s">
        <v>15</v>
      </c>
      <c r="AW178" s="14" t="s">
        <v>31</v>
      </c>
      <c r="AX178" s="14" t="s">
        <v>69</v>
      </c>
      <c r="AY178" s="202" t="s">
        <v>115</v>
      </c>
    </row>
    <row r="179" s="13" customFormat="1">
      <c r="A179" s="13"/>
      <c r="B179" s="192"/>
      <c r="C179" s="13"/>
      <c r="D179" s="193" t="s">
        <v>138</v>
      </c>
      <c r="E179" s="200" t="s">
        <v>3</v>
      </c>
      <c r="F179" s="194" t="s">
        <v>160</v>
      </c>
      <c r="G179" s="13"/>
      <c r="H179" s="195">
        <v>19</v>
      </c>
      <c r="I179" s="196"/>
      <c r="J179" s="13"/>
      <c r="K179" s="13"/>
      <c r="L179" s="192"/>
      <c r="M179" s="197"/>
      <c r="N179" s="198"/>
      <c r="O179" s="198"/>
      <c r="P179" s="198"/>
      <c r="Q179" s="198"/>
      <c r="R179" s="198"/>
      <c r="S179" s="198"/>
      <c r="T179" s="19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0" t="s">
        <v>138</v>
      </c>
      <c r="AU179" s="200" t="s">
        <v>77</v>
      </c>
      <c r="AV179" s="13" t="s">
        <v>77</v>
      </c>
      <c r="AW179" s="13" t="s">
        <v>31</v>
      </c>
      <c r="AX179" s="13" t="s">
        <v>69</v>
      </c>
      <c r="AY179" s="200" t="s">
        <v>115</v>
      </c>
    </row>
    <row r="180" s="14" customFormat="1">
      <c r="A180" s="14"/>
      <c r="B180" s="201"/>
      <c r="C180" s="14"/>
      <c r="D180" s="193" t="s">
        <v>138</v>
      </c>
      <c r="E180" s="202" t="s">
        <v>3</v>
      </c>
      <c r="F180" s="203" t="s">
        <v>174</v>
      </c>
      <c r="G180" s="14"/>
      <c r="H180" s="202" t="s">
        <v>3</v>
      </c>
      <c r="I180" s="204"/>
      <c r="J180" s="14"/>
      <c r="K180" s="14"/>
      <c r="L180" s="201"/>
      <c r="M180" s="205"/>
      <c r="N180" s="206"/>
      <c r="O180" s="206"/>
      <c r="P180" s="206"/>
      <c r="Q180" s="206"/>
      <c r="R180" s="206"/>
      <c r="S180" s="206"/>
      <c r="T180" s="20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2" t="s">
        <v>138</v>
      </c>
      <c r="AU180" s="202" t="s">
        <v>77</v>
      </c>
      <c r="AV180" s="14" t="s">
        <v>15</v>
      </c>
      <c r="AW180" s="14" t="s">
        <v>31</v>
      </c>
      <c r="AX180" s="14" t="s">
        <v>69</v>
      </c>
      <c r="AY180" s="202" t="s">
        <v>115</v>
      </c>
    </row>
    <row r="181" s="13" customFormat="1">
      <c r="A181" s="13"/>
      <c r="B181" s="192"/>
      <c r="C181" s="13"/>
      <c r="D181" s="193" t="s">
        <v>138</v>
      </c>
      <c r="E181" s="200" t="s">
        <v>3</v>
      </c>
      <c r="F181" s="194" t="s">
        <v>156</v>
      </c>
      <c r="G181" s="13"/>
      <c r="H181" s="195">
        <v>18</v>
      </c>
      <c r="I181" s="196"/>
      <c r="J181" s="13"/>
      <c r="K181" s="13"/>
      <c r="L181" s="192"/>
      <c r="M181" s="197"/>
      <c r="N181" s="198"/>
      <c r="O181" s="198"/>
      <c r="P181" s="198"/>
      <c r="Q181" s="198"/>
      <c r="R181" s="198"/>
      <c r="S181" s="198"/>
      <c r="T181" s="19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00" t="s">
        <v>138</v>
      </c>
      <c r="AU181" s="200" t="s">
        <v>77</v>
      </c>
      <c r="AV181" s="13" t="s">
        <v>77</v>
      </c>
      <c r="AW181" s="13" t="s">
        <v>31</v>
      </c>
      <c r="AX181" s="13" t="s">
        <v>69</v>
      </c>
      <c r="AY181" s="200" t="s">
        <v>115</v>
      </c>
    </row>
    <row r="182" s="15" customFormat="1">
      <c r="A182" s="15"/>
      <c r="B182" s="208"/>
      <c r="C182" s="15"/>
      <c r="D182" s="193" t="s">
        <v>138</v>
      </c>
      <c r="E182" s="209" t="s">
        <v>3</v>
      </c>
      <c r="F182" s="210" t="s">
        <v>175</v>
      </c>
      <c r="G182" s="15"/>
      <c r="H182" s="211">
        <v>71</v>
      </c>
      <c r="I182" s="212"/>
      <c r="J182" s="15"/>
      <c r="K182" s="15"/>
      <c r="L182" s="208"/>
      <c r="M182" s="213"/>
      <c r="N182" s="214"/>
      <c r="O182" s="214"/>
      <c r="P182" s="214"/>
      <c r="Q182" s="214"/>
      <c r="R182" s="214"/>
      <c r="S182" s="214"/>
      <c r="T182" s="2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09" t="s">
        <v>138</v>
      </c>
      <c r="AU182" s="209" t="s">
        <v>77</v>
      </c>
      <c r="AV182" s="15" t="s">
        <v>124</v>
      </c>
      <c r="AW182" s="15" t="s">
        <v>31</v>
      </c>
      <c r="AX182" s="15" t="s">
        <v>15</v>
      </c>
      <c r="AY182" s="209" t="s">
        <v>115</v>
      </c>
    </row>
    <row r="183" s="2" customFormat="1" ht="16.5" customHeight="1">
      <c r="A183" s="38"/>
      <c r="B183" s="173"/>
      <c r="C183" s="174" t="s">
        <v>200</v>
      </c>
      <c r="D183" s="174" t="s">
        <v>119</v>
      </c>
      <c r="E183" s="175" t="s">
        <v>201</v>
      </c>
      <c r="F183" s="176" t="s">
        <v>202</v>
      </c>
      <c r="G183" s="177" t="s">
        <v>150</v>
      </c>
      <c r="H183" s="178">
        <v>142</v>
      </c>
      <c r="I183" s="179"/>
      <c r="J183" s="180">
        <f>ROUND(I183*H183,2)</f>
        <v>0</v>
      </c>
      <c r="K183" s="176" t="s">
        <v>3</v>
      </c>
      <c r="L183" s="39"/>
      <c r="M183" s="181" t="s">
        <v>3</v>
      </c>
      <c r="N183" s="182" t="s">
        <v>40</v>
      </c>
      <c r="O183" s="72"/>
      <c r="P183" s="183">
        <f>O183*H183</f>
        <v>0</v>
      </c>
      <c r="Q183" s="183">
        <v>0</v>
      </c>
      <c r="R183" s="183">
        <f>Q183*H183</f>
        <v>0</v>
      </c>
      <c r="S183" s="183">
        <v>0.014999999999999999</v>
      </c>
      <c r="T183" s="184">
        <f>S183*H183</f>
        <v>2.1299999999999999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5" t="s">
        <v>147</v>
      </c>
      <c r="AT183" s="185" t="s">
        <v>119</v>
      </c>
      <c r="AU183" s="185" t="s">
        <v>77</v>
      </c>
      <c r="AY183" s="19" t="s">
        <v>115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9" t="s">
        <v>15</v>
      </c>
      <c r="BK183" s="186">
        <f>ROUND(I183*H183,2)</f>
        <v>0</v>
      </c>
      <c r="BL183" s="19" t="s">
        <v>147</v>
      </c>
      <c r="BM183" s="185" t="s">
        <v>203</v>
      </c>
    </row>
    <row r="184" s="14" customFormat="1">
      <c r="A184" s="14"/>
      <c r="B184" s="201"/>
      <c r="C184" s="14"/>
      <c r="D184" s="193" t="s">
        <v>138</v>
      </c>
      <c r="E184" s="202" t="s">
        <v>3</v>
      </c>
      <c r="F184" s="203" t="s">
        <v>171</v>
      </c>
      <c r="G184" s="14"/>
      <c r="H184" s="202" t="s">
        <v>3</v>
      </c>
      <c r="I184" s="204"/>
      <c r="J184" s="14"/>
      <c r="K184" s="14"/>
      <c r="L184" s="201"/>
      <c r="M184" s="205"/>
      <c r="N184" s="206"/>
      <c r="O184" s="206"/>
      <c r="P184" s="206"/>
      <c r="Q184" s="206"/>
      <c r="R184" s="206"/>
      <c r="S184" s="206"/>
      <c r="T184" s="20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2" t="s">
        <v>138</v>
      </c>
      <c r="AU184" s="202" t="s">
        <v>77</v>
      </c>
      <c r="AV184" s="14" t="s">
        <v>15</v>
      </c>
      <c r="AW184" s="14" t="s">
        <v>31</v>
      </c>
      <c r="AX184" s="14" t="s">
        <v>69</v>
      </c>
      <c r="AY184" s="202" t="s">
        <v>115</v>
      </c>
    </row>
    <row r="185" s="13" customFormat="1">
      <c r="A185" s="13"/>
      <c r="B185" s="192"/>
      <c r="C185" s="13"/>
      <c r="D185" s="193" t="s">
        <v>138</v>
      </c>
      <c r="E185" s="200" t="s">
        <v>3</v>
      </c>
      <c r="F185" s="194" t="s">
        <v>179</v>
      </c>
      <c r="G185" s="13"/>
      <c r="H185" s="195">
        <v>36</v>
      </c>
      <c r="I185" s="196"/>
      <c r="J185" s="13"/>
      <c r="K185" s="13"/>
      <c r="L185" s="192"/>
      <c r="M185" s="197"/>
      <c r="N185" s="198"/>
      <c r="O185" s="198"/>
      <c r="P185" s="198"/>
      <c r="Q185" s="198"/>
      <c r="R185" s="198"/>
      <c r="S185" s="198"/>
      <c r="T185" s="19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0" t="s">
        <v>138</v>
      </c>
      <c r="AU185" s="200" t="s">
        <v>77</v>
      </c>
      <c r="AV185" s="13" t="s">
        <v>77</v>
      </c>
      <c r="AW185" s="13" t="s">
        <v>31</v>
      </c>
      <c r="AX185" s="13" t="s">
        <v>69</v>
      </c>
      <c r="AY185" s="200" t="s">
        <v>115</v>
      </c>
    </row>
    <row r="186" s="14" customFormat="1">
      <c r="A186" s="14"/>
      <c r="B186" s="201"/>
      <c r="C186" s="14"/>
      <c r="D186" s="193" t="s">
        <v>138</v>
      </c>
      <c r="E186" s="202" t="s">
        <v>3</v>
      </c>
      <c r="F186" s="203" t="s">
        <v>172</v>
      </c>
      <c r="G186" s="14"/>
      <c r="H186" s="202" t="s">
        <v>3</v>
      </c>
      <c r="I186" s="204"/>
      <c r="J186" s="14"/>
      <c r="K186" s="14"/>
      <c r="L186" s="201"/>
      <c r="M186" s="205"/>
      <c r="N186" s="206"/>
      <c r="O186" s="206"/>
      <c r="P186" s="206"/>
      <c r="Q186" s="206"/>
      <c r="R186" s="206"/>
      <c r="S186" s="206"/>
      <c r="T186" s="20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2" t="s">
        <v>138</v>
      </c>
      <c r="AU186" s="202" t="s">
        <v>77</v>
      </c>
      <c r="AV186" s="14" t="s">
        <v>15</v>
      </c>
      <c r="AW186" s="14" t="s">
        <v>31</v>
      </c>
      <c r="AX186" s="14" t="s">
        <v>69</v>
      </c>
      <c r="AY186" s="202" t="s">
        <v>115</v>
      </c>
    </row>
    <row r="187" s="13" customFormat="1">
      <c r="A187" s="13"/>
      <c r="B187" s="192"/>
      <c r="C187" s="13"/>
      <c r="D187" s="193" t="s">
        <v>138</v>
      </c>
      <c r="E187" s="200" t="s">
        <v>3</v>
      </c>
      <c r="F187" s="194" t="s">
        <v>180</v>
      </c>
      <c r="G187" s="13"/>
      <c r="H187" s="195">
        <v>32</v>
      </c>
      <c r="I187" s="196"/>
      <c r="J187" s="13"/>
      <c r="K187" s="13"/>
      <c r="L187" s="192"/>
      <c r="M187" s="197"/>
      <c r="N187" s="198"/>
      <c r="O187" s="198"/>
      <c r="P187" s="198"/>
      <c r="Q187" s="198"/>
      <c r="R187" s="198"/>
      <c r="S187" s="198"/>
      <c r="T187" s="19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00" t="s">
        <v>138</v>
      </c>
      <c r="AU187" s="200" t="s">
        <v>77</v>
      </c>
      <c r="AV187" s="13" t="s">
        <v>77</v>
      </c>
      <c r="AW187" s="13" t="s">
        <v>31</v>
      </c>
      <c r="AX187" s="13" t="s">
        <v>69</v>
      </c>
      <c r="AY187" s="200" t="s">
        <v>115</v>
      </c>
    </row>
    <row r="188" s="14" customFormat="1">
      <c r="A188" s="14"/>
      <c r="B188" s="201"/>
      <c r="C188" s="14"/>
      <c r="D188" s="193" t="s">
        <v>138</v>
      </c>
      <c r="E188" s="202" t="s">
        <v>3</v>
      </c>
      <c r="F188" s="203" t="s">
        <v>173</v>
      </c>
      <c r="G188" s="14"/>
      <c r="H188" s="202" t="s">
        <v>3</v>
      </c>
      <c r="I188" s="204"/>
      <c r="J188" s="14"/>
      <c r="K188" s="14"/>
      <c r="L188" s="201"/>
      <c r="M188" s="205"/>
      <c r="N188" s="206"/>
      <c r="O188" s="206"/>
      <c r="P188" s="206"/>
      <c r="Q188" s="206"/>
      <c r="R188" s="206"/>
      <c r="S188" s="206"/>
      <c r="T188" s="20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2" t="s">
        <v>138</v>
      </c>
      <c r="AU188" s="202" t="s">
        <v>77</v>
      </c>
      <c r="AV188" s="14" t="s">
        <v>15</v>
      </c>
      <c r="AW188" s="14" t="s">
        <v>31</v>
      </c>
      <c r="AX188" s="14" t="s">
        <v>69</v>
      </c>
      <c r="AY188" s="202" t="s">
        <v>115</v>
      </c>
    </row>
    <row r="189" s="13" customFormat="1">
      <c r="A189" s="13"/>
      <c r="B189" s="192"/>
      <c r="C189" s="13"/>
      <c r="D189" s="193" t="s">
        <v>138</v>
      </c>
      <c r="E189" s="200" t="s">
        <v>3</v>
      </c>
      <c r="F189" s="194" t="s">
        <v>181</v>
      </c>
      <c r="G189" s="13"/>
      <c r="H189" s="195">
        <v>38</v>
      </c>
      <c r="I189" s="196"/>
      <c r="J189" s="13"/>
      <c r="K189" s="13"/>
      <c r="L189" s="192"/>
      <c r="M189" s="197"/>
      <c r="N189" s="198"/>
      <c r="O189" s="198"/>
      <c r="P189" s="198"/>
      <c r="Q189" s="198"/>
      <c r="R189" s="198"/>
      <c r="S189" s="198"/>
      <c r="T189" s="19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00" t="s">
        <v>138</v>
      </c>
      <c r="AU189" s="200" t="s">
        <v>77</v>
      </c>
      <c r="AV189" s="13" t="s">
        <v>77</v>
      </c>
      <c r="AW189" s="13" t="s">
        <v>31</v>
      </c>
      <c r="AX189" s="13" t="s">
        <v>69</v>
      </c>
      <c r="AY189" s="200" t="s">
        <v>115</v>
      </c>
    </row>
    <row r="190" s="14" customFormat="1">
      <c r="A190" s="14"/>
      <c r="B190" s="201"/>
      <c r="C190" s="14"/>
      <c r="D190" s="193" t="s">
        <v>138</v>
      </c>
      <c r="E190" s="202" t="s">
        <v>3</v>
      </c>
      <c r="F190" s="203" t="s">
        <v>174</v>
      </c>
      <c r="G190" s="14"/>
      <c r="H190" s="202" t="s">
        <v>3</v>
      </c>
      <c r="I190" s="204"/>
      <c r="J190" s="14"/>
      <c r="K190" s="14"/>
      <c r="L190" s="201"/>
      <c r="M190" s="205"/>
      <c r="N190" s="206"/>
      <c r="O190" s="206"/>
      <c r="P190" s="206"/>
      <c r="Q190" s="206"/>
      <c r="R190" s="206"/>
      <c r="S190" s="206"/>
      <c r="T190" s="20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2" t="s">
        <v>138</v>
      </c>
      <c r="AU190" s="202" t="s">
        <v>77</v>
      </c>
      <c r="AV190" s="14" t="s">
        <v>15</v>
      </c>
      <c r="AW190" s="14" t="s">
        <v>31</v>
      </c>
      <c r="AX190" s="14" t="s">
        <v>69</v>
      </c>
      <c r="AY190" s="202" t="s">
        <v>115</v>
      </c>
    </row>
    <row r="191" s="13" customFormat="1">
      <c r="A191" s="13"/>
      <c r="B191" s="192"/>
      <c r="C191" s="13"/>
      <c r="D191" s="193" t="s">
        <v>138</v>
      </c>
      <c r="E191" s="200" t="s">
        <v>3</v>
      </c>
      <c r="F191" s="194" t="s">
        <v>179</v>
      </c>
      <c r="G191" s="13"/>
      <c r="H191" s="195">
        <v>36</v>
      </c>
      <c r="I191" s="196"/>
      <c r="J191" s="13"/>
      <c r="K191" s="13"/>
      <c r="L191" s="192"/>
      <c r="M191" s="197"/>
      <c r="N191" s="198"/>
      <c r="O191" s="198"/>
      <c r="P191" s="198"/>
      <c r="Q191" s="198"/>
      <c r="R191" s="198"/>
      <c r="S191" s="198"/>
      <c r="T191" s="19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00" t="s">
        <v>138</v>
      </c>
      <c r="AU191" s="200" t="s">
        <v>77</v>
      </c>
      <c r="AV191" s="13" t="s">
        <v>77</v>
      </c>
      <c r="AW191" s="13" t="s">
        <v>31</v>
      </c>
      <c r="AX191" s="13" t="s">
        <v>69</v>
      </c>
      <c r="AY191" s="200" t="s">
        <v>115</v>
      </c>
    </row>
    <row r="192" s="15" customFormat="1">
      <c r="A192" s="15"/>
      <c r="B192" s="208"/>
      <c r="C192" s="15"/>
      <c r="D192" s="193" t="s">
        <v>138</v>
      </c>
      <c r="E192" s="209" t="s">
        <v>3</v>
      </c>
      <c r="F192" s="210" t="s">
        <v>175</v>
      </c>
      <c r="G192" s="15"/>
      <c r="H192" s="211">
        <v>142</v>
      </c>
      <c r="I192" s="212"/>
      <c r="J192" s="15"/>
      <c r="K192" s="15"/>
      <c r="L192" s="208"/>
      <c r="M192" s="213"/>
      <c r="N192" s="214"/>
      <c r="O192" s="214"/>
      <c r="P192" s="214"/>
      <c r="Q192" s="214"/>
      <c r="R192" s="214"/>
      <c r="S192" s="214"/>
      <c r="T192" s="2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09" t="s">
        <v>138</v>
      </c>
      <c r="AU192" s="209" t="s">
        <v>77</v>
      </c>
      <c r="AV192" s="15" t="s">
        <v>124</v>
      </c>
      <c r="AW192" s="15" t="s">
        <v>31</v>
      </c>
      <c r="AX192" s="15" t="s">
        <v>15</v>
      </c>
      <c r="AY192" s="209" t="s">
        <v>115</v>
      </c>
    </row>
    <row r="193" s="2" customFormat="1" ht="16.5" customHeight="1">
      <c r="A193" s="38"/>
      <c r="B193" s="173"/>
      <c r="C193" s="174" t="s">
        <v>204</v>
      </c>
      <c r="D193" s="174" t="s">
        <v>119</v>
      </c>
      <c r="E193" s="175" t="s">
        <v>205</v>
      </c>
      <c r="F193" s="176" t="s">
        <v>206</v>
      </c>
      <c r="G193" s="177" t="s">
        <v>150</v>
      </c>
      <c r="H193" s="178">
        <v>142</v>
      </c>
      <c r="I193" s="179"/>
      <c r="J193" s="180">
        <f>ROUND(I193*H193,2)</f>
        <v>0</v>
      </c>
      <c r="K193" s="176" t="s">
        <v>3</v>
      </c>
      <c r="L193" s="39"/>
      <c r="M193" s="181" t="s">
        <v>3</v>
      </c>
      <c r="N193" s="182" t="s">
        <v>40</v>
      </c>
      <c r="O193" s="72"/>
      <c r="P193" s="183">
        <f>O193*H193</f>
        <v>0</v>
      </c>
      <c r="Q193" s="183">
        <v>0</v>
      </c>
      <c r="R193" s="183">
        <f>Q193*H193</f>
        <v>0</v>
      </c>
      <c r="S193" s="183">
        <v>0.014999999999999999</v>
      </c>
      <c r="T193" s="184">
        <f>S193*H193</f>
        <v>2.1299999999999999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5" t="s">
        <v>147</v>
      </c>
      <c r="AT193" s="185" t="s">
        <v>119</v>
      </c>
      <c r="AU193" s="185" t="s">
        <v>77</v>
      </c>
      <c r="AY193" s="19" t="s">
        <v>115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9" t="s">
        <v>15</v>
      </c>
      <c r="BK193" s="186">
        <f>ROUND(I193*H193,2)</f>
        <v>0</v>
      </c>
      <c r="BL193" s="19" t="s">
        <v>147</v>
      </c>
      <c r="BM193" s="185" t="s">
        <v>207</v>
      </c>
    </row>
    <row r="194" s="14" customFormat="1">
      <c r="A194" s="14"/>
      <c r="B194" s="201"/>
      <c r="C194" s="14"/>
      <c r="D194" s="193" t="s">
        <v>138</v>
      </c>
      <c r="E194" s="202" t="s">
        <v>3</v>
      </c>
      <c r="F194" s="203" t="s">
        <v>171</v>
      </c>
      <c r="G194" s="14"/>
      <c r="H194" s="202" t="s">
        <v>3</v>
      </c>
      <c r="I194" s="204"/>
      <c r="J194" s="14"/>
      <c r="K194" s="14"/>
      <c r="L194" s="201"/>
      <c r="M194" s="205"/>
      <c r="N194" s="206"/>
      <c r="O194" s="206"/>
      <c r="P194" s="206"/>
      <c r="Q194" s="206"/>
      <c r="R194" s="206"/>
      <c r="S194" s="206"/>
      <c r="T194" s="20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2" t="s">
        <v>138</v>
      </c>
      <c r="AU194" s="202" t="s">
        <v>77</v>
      </c>
      <c r="AV194" s="14" t="s">
        <v>15</v>
      </c>
      <c r="AW194" s="14" t="s">
        <v>31</v>
      </c>
      <c r="AX194" s="14" t="s">
        <v>69</v>
      </c>
      <c r="AY194" s="202" t="s">
        <v>115</v>
      </c>
    </row>
    <row r="195" s="13" customFormat="1">
      <c r="A195" s="13"/>
      <c r="B195" s="192"/>
      <c r="C195" s="13"/>
      <c r="D195" s="193" t="s">
        <v>138</v>
      </c>
      <c r="E195" s="200" t="s">
        <v>3</v>
      </c>
      <c r="F195" s="194" t="s">
        <v>179</v>
      </c>
      <c r="G195" s="13"/>
      <c r="H195" s="195">
        <v>36</v>
      </c>
      <c r="I195" s="196"/>
      <c r="J195" s="13"/>
      <c r="K195" s="13"/>
      <c r="L195" s="192"/>
      <c r="M195" s="197"/>
      <c r="N195" s="198"/>
      <c r="O195" s="198"/>
      <c r="P195" s="198"/>
      <c r="Q195" s="198"/>
      <c r="R195" s="198"/>
      <c r="S195" s="198"/>
      <c r="T195" s="19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0" t="s">
        <v>138</v>
      </c>
      <c r="AU195" s="200" t="s">
        <v>77</v>
      </c>
      <c r="AV195" s="13" t="s">
        <v>77</v>
      </c>
      <c r="AW195" s="13" t="s">
        <v>31</v>
      </c>
      <c r="AX195" s="13" t="s">
        <v>69</v>
      </c>
      <c r="AY195" s="200" t="s">
        <v>115</v>
      </c>
    </row>
    <row r="196" s="14" customFormat="1">
      <c r="A196" s="14"/>
      <c r="B196" s="201"/>
      <c r="C196" s="14"/>
      <c r="D196" s="193" t="s">
        <v>138</v>
      </c>
      <c r="E196" s="202" t="s">
        <v>3</v>
      </c>
      <c r="F196" s="203" t="s">
        <v>172</v>
      </c>
      <c r="G196" s="14"/>
      <c r="H196" s="202" t="s">
        <v>3</v>
      </c>
      <c r="I196" s="204"/>
      <c r="J196" s="14"/>
      <c r="K196" s="14"/>
      <c r="L196" s="201"/>
      <c r="M196" s="205"/>
      <c r="N196" s="206"/>
      <c r="O196" s="206"/>
      <c r="P196" s="206"/>
      <c r="Q196" s="206"/>
      <c r="R196" s="206"/>
      <c r="S196" s="206"/>
      <c r="T196" s="20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2" t="s">
        <v>138</v>
      </c>
      <c r="AU196" s="202" t="s">
        <v>77</v>
      </c>
      <c r="AV196" s="14" t="s">
        <v>15</v>
      </c>
      <c r="AW196" s="14" t="s">
        <v>31</v>
      </c>
      <c r="AX196" s="14" t="s">
        <v>69</v>
      </c>
      <c r="AY196" s="202" t="s">
        <v>115</v>
      </c>
    </row>
    <row r="197" s="13" customFormat="1">
      <c r="A197" s="13"/>
      <c r="B197" s="192"/>
      <c r="C197" s="13"/>
      <c r="D197" s="193" t="s">
        <v>138</v>
      </c>
      <c r="E197" s="200" t="s">
        <v>3</v>
      </c>
      <c r="F197" s="194" t="s">
        <v>180</v>
      </c>
      <c r="G197" s="13"/>
      <c r="H197" s="195">
        <v>32</v>
      </c>
      <c r="I197" s="196"/>
      <c r="J197" s="13"/>
      <c r="K197" s="13"/>
      <c r="L197" s="192"/>
      <c r="M197" s="197"/>
      <c r="N197" s="198"/>
      <c r="O197" s="198"/>
      <c r="P197" s="198"/>
      <c r="Q197" s="198"/>
      <c r="R197" s="198"/>
      <c r="S197" s="198"/>
      <c r="T197" s="19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00" t="s">
        <v>138</v>
      </c>
      <c r="AU197" s="200" t="s">
        <v>77</v>
      </c>
      <c r="AV197" s="13" t="s">
        <v>77</v>
      </c>
      <c r="AW197" s="13" t="s">
        <v>31</v>
      </c>
      <c r="AX197" s="13" t="s">
        <v>69</v>
      </c>
      <c r="AY197" s="200" t="s">
        <v>115</v>
      </c>
    </row>
    <row r="198" s="14" customFormat="1">
      <c r="A198" s="14"/>
      <c r="B198" s="201"/>
      <c r="C198" s="14"/>
      <c r="D198" s="193" t="s">
        <v>138</v>
      </c>
      <c r="E198" s="202" t="s">
        <v>3</v>
      </c>
      <c r="F198" s="203" t="s">
        <v>173</v>
      </c>
      <c r="G198" s="14"/>
      <c r="H198" s="202" t="s">
        <v>3</v>
      </c>
      <c r="I198" s="204"/>
      <c r="J198" s="14"/>
      <c r="K198" s="14"/>
      <c r="L198" s="201"/>
      <c r="M198" s="205"/>
      <c r="N198" s="206"/>
      <c r="O198" s="206"/>
      <c r="P198" s="206"/>
      <c r="Q198" s="206"/>
      <c r="R198" s="206"/>
      <c r="S198" s="206"/>
      <c r="T198" s="20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2" t="s">
        <v>138</v>
      </c>
      <c r="AU198" s="202" t="s">
        <v>77</v>
      </c>
      <c r="AV198" s="14" t="s">
        <v>15</v>
      </c>
      <c r="AW198" s="14" t="s">
        <v>31</v>
      </c>
      <c r="AX198" s="14" t="s">
        <v>69</v>
      </c>
      <c r="AY198" s="202" t="s">
        <v>115</v>
      </c>
    </row>
    <row r="199" s="13" customFormat="1">
      <c r="A199" s="13"/>
      <c r="B199" s="192"/>
      <c r="C199" s="13"/>
      <c r="D199" s="193" t="s">
        <v>138</v>
      </c>
      <c r="E199" s="200" t="s">
        <v>3</v>
      </c>
      <c r="F199" s="194" t="s">
        <v>181</v>
      </c>
      <c r="G199" s="13"/>
      <c r="H199" s="195">
        <v>38</v>
      </c>
      <c r="I199" s="196"/>
      <c r="J199" s="13"/>
      <c r="K199" s="13"/>
      <c r="L199" s="192"/>
      <c r="M199" s="197"/>
      <c r="N199" s="198"/>
      <c r="O199" s="198"/>
      <c r="P199" s="198"/>
      <c r="Q199" s="198"/>
      <c r="R199" s="198"/>
      <c r="S199" s="198"/>
      <c r="T199" s="19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00" t="s">
        <v>138</v>
      </c>
      <c r="AU199" s="200" t="s">
        <v>77</v>
      </c>
      <c r="AV199" s="13" t="s">
        <v>77</v>
      </c>
      <c r="AW199" s="13" t="s">
        <v>31</v>
      </c>
      <c r="AX199" s="13" t="s">
        <v>69</v>
      </c>
      <c r="AY199" s="200" t="s">
        <v>115</v>
      </c>
    </row>
    <row r="200" s="14" customFormat="1">
      <c r="A200" s="14"/>
      <c r="B200" s="201"/>
      <c r="C200" s="14"/>
      <c r="D200" s="193" t="s">
        <v>138</v>
      </c>
      <c r="E200" s="202" t="s">
        <v>3</v>
      </c>
      <c r="F200" s="203" t="s">
        <v>174</v>
      </c>
      <c r="G200" s="14"/>
      <c r="H200" s="202" t="s">
        <v>3</v>
      </c>
      <c r="I200" s="204"/>
      <c r="J200" s="14"/>
      <c r="K200" s="14"/>
      <c r="L200" s="201"/>
      <c r="M200" s="205"/>
      <c r="N200" s="206"/>
      <c r="O200" s="206"/>
      <c r="P200" s="206"/>
      <c r="Q200" s="206"/>
      <c r="R200" s="206"/>
      <c r="S200" s="206"/>
      <c r="T200" s="20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2" t="s">
        <v>138</v>
      </c>
      <c r="AU200" s="202" t="s">
        <v>77</v>
      </c>
      <c r="AV200" s="14" t="s">
        <v>15</v>
      </c>
      <c r="AW200" s="14" t="s">
        <v>31</v>
      </c>
      <c r="AX200" s="14" t="s">
        <v>69</v>
      </c>
      <c r="AY200" s="202" t="s">
        <v>115</v>
      </c>
    </row>
    <row r="201" s="13" customFormat="1">
      <c r="A201" s="13"/>
      <c r="B201" s="192"/>
      <c r="C201" s="13"/>
      <c r="D201" s="193" t="s">
        <v>138</v>
      </c>
      <c r="E201" s="200" t="s">
        <v>3</v>
      </c>
      <c r="F201" s="194" t="s">
        <v>179</v>
      </c>
      <c r="G201" s="13"/>
      <c r="H201" s="195">
        <v>36</v>
      </c>
      <c r="I201" s="196"/>
      <c r="J201" s="13"/>
      <c r="K201" s="13"/>
      <c r="L201" s="192"/>
      <c r="M201" s="197"/>
      <c r="N201" s="198"/>
      <c r="O201" s="198"/>
      <c r="P201" s="198"/>
      <c r="Q201" s="198"/>
      <c r="R201" s="198"/>
      <c r="S201" s="198"/>
      <c r="T201" s="19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00" t="s">
        <v>138</v>
      </c>
      <c r="AU201" s="200" t="s">
        <v>77</v>
      </c>
      <c r="AV201" s="13" t="s">
        <v>77</v>
      </c>
      <c r="AW201" s="13" t="s">
        <v>31</v>
      </c>
      <c r="AX201" s="13" t="s">
        <v>69</v>
      </c>
      <c r="AY201" s="200" t="s">
        <v>115</v>
      </c>
    </row>
    <row r="202" s="15" customFormat="1">
      <c r="A202" s="15"/>
      <c r="B202" s="208"/>
      <c r="C202" s="15"/>
      <c r="D202" s="193" t="s">
        <v>138</v>
      </c>
      <c r="E202" s="209" t="s">
        <v>3</v>
      </c>
      <c r="F202" s="210" t="s">
        <v>175</v>
      </c>
      <c r="G202" s="15"/>
      <c r="H202" s="211">
        <v>142</v>
      </c>
      <c r="I202" s="212"/>
      <c r="J202" s="15"/>
      <c r="K202" s="15"/>
      <c r="L202" s="208"/>
      <c r="M202" s="213"/>
      <c r="N202" s="214"/>
      <c r="O202" s="214"/>
      <c r="P202" s="214"/>
      <c r="Q202" s="214"/>
      <c r="R202" s="214"/>
      <c r="S202" s="214"/>
      <c r="T202" s="2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09" t="s">
        <v>138</v>
      </c>
      <c r="AU202" s="209" t="s">
        <v>77</v>
      </c>
      <c r="AV202" s="15" t="s">
        <v>124</v>
      </c>
      <c r="AW202" s="15" t="s">
        <v>31</v>
      </c>
      <c r="AX202" s="15" t="s">
        <v>15</v>
      </c>
      <c r="AY202" s="209" t="s">
        <v>115</v>
      </c>
    </row>
    <row r="203" s="2" customFormat="1" ht="16.5" customHeight="1">
      <c r="A203" s="38"/>
      <c r="B203" s="173"/>
      <c r="C203" s="174" t="s">
        <v>208</v>
      </c>
      <c r="D203" s="174" t="s">
        <v>119</v>
      </c>
      <c r="E203" s="175" t="s">
        <v>209</v>
      </c>
      <c r="F203" s="176" t="s">
        <v>210</v>
      </c>
      <c r="G203" s="177" t="s">
        <v>150</v>
      </c>
      <c r="H203" s="178">
        <v>142</v>
      </c>
      <c r="I203" s="179"/>
      <c r="J203" s="180">
        <f>ROUND(I203*H203,2)</f>
        <v>0</v>
      </c>
      <c r="K203" s="176" t="s">
        <v>3</v>
      </c>
      <c r="L203" s="39"/>
      <c r="M203" s="181" t="s">
        <v>3</v>
      </c>
      <c r="N203" s="182" t="s">
        <v>40</v>
      </c>
      <c r="O203" s="72"/>
      <c r="P203" s="183">
        <f>O203*H203</f>
        <v>0</v>
      </c>
      <c r="Q203" s="183">
        <v>0</v>
      </c>
      <c r="R203" s="183">
        <f>Q203*H203</f>
        <v>0</v>
      </c>
      <c r="S203" s="183">
        <v>0.014999999999999999</v>
      </c>
      <c r="T203" s="184">
        <f>S203*H203</f>
        <v>2.1299999999999999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5" t="s">
        <v>147</v>
      </c>
      <c r="AT203" s="185" t="s">
        <v>119</v>
      </c>
      <c r="AU203" s="185" t="s">
        <v>77</v>
      </c>
      <c r="AY203" s="19" t="s">
        <v>115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9" t="s">
        <v>15</v>
      </c>
      <c r="BK203" s="186">
        <f>ROUND(I203*H203,2)</f>
        <v>0</v>
      </c>
      <c r="BL203" s="19" t="s">
        <v>147</v>
      </c>
      <c r="BM203" s="185" t="s">
        <v>211</v>
      </c>
    </row>
    <row r="204" s="14" customFormat="1">
      <c r="A204" s="14"/>
      <c r="B204" s="201"/>
      <c r="C204" s="14"/>
      <c r="D204" s="193" t="s">
        <v>138</v>
      </c>
      <c r="E204" s="202" t="s">
        <v>3</v>
      </c>
      <c r="F204" s="203" t="s">
        <v>171</v>
      </c>
      <c r="G204" s="14"/>
      <c r="H204" s="202" t="s">
        <v>3</v>
      </c>
      <c r="I204" s="204"/>
      <c r="J204" s="14"/>
      <c r="K204" s="14"/>
      <c r="L204" s="201"/>
      <c r="M204" s="205"/>
      <c r="N204" s="206"/>
      <c r="O204" s="206"/>
      <c r="P204" s="206"/>
      <c r="Q204" s="206"/>
      <c r="R204" s="206"/>
      <c r="S204" s="206"/>
      <c r="T204" s="20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02" t="s">
        <v>138</v>
      </c>
      <c r="AU204" s="202" t="s">
        <v>77</v>
      </c>
      <c r="AV204" s="14" t="s">
        <v>15</v>
      </c>
      <c r="AW204" s="14" t="s">
        <v>31</v>
      </c>
      <c r="AX204" s="14" t="s">
        <v>69</v>
      </c>
      <c r="AY204" s="202" t="s">
        <v>115</v>
      </c>
    </row>
    <row r="205" s="13" customFormat="1">
      <c r="A205" s="13"/>
      <c r="B205" s="192"/>
      <c r="C205" s="13"/>
      <c r="D205" s="193" t="s">
        <v>138</v>
      </c>
      <c r="E205" s="200" t="s">
        <v>3</v>
      </c>
      <c r="F205" s="194" t="s">
        <v>179</v>
      </c>
      <c r="G205" s="13"/>
      <c r="H205" s="195">
        <v>36</v>
      </c>
      <c r="I205" s="196"/>
      <c r="J205" s="13"/>
      <c r="K205" s="13"/>
      <c r="L205" s="192"/>
      <c r="M205" s="197"/>
      <c r="N205" s="198"/>
      <c r="O205" s="198"/>
      <c r="P205" s="198"/>
      <c r="Q205" s="198"/>
      <c r="R205" s="198"/>
      <c r="S205" s="198"/>
      <c r="T205" s="19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00" t="s">
        <v>138</v>
      </c>
      <c r="AU205" s="200" t="s">
        <v>77</v>
      </c>
      <c r="AV205" s="13" t="s">
        <v>77</v>
      </c>
      <c r="AW205" s="13" t="s">
        <v>31</v>
      </c>
      <c r="AX205" s="13" t="s">
        <v>69</v>
      </c>
      <c r="AY205" s="200" t="s">
        <v>115</v>
      </c>
    </row>
    <row r="206" s="14" customFormat="1">
      <c r="A206" s="14"/>
      <c r="B206" s="201"/>
      <c r="C206" s="14"/>
      <c r="D206" s="193" t="s">
        <v>138</v>
      </c>
      <c r="E206" s="202" t="s">
        <v>3</v>
      </c>
      <c r="F206" s="203" t="s">
        <v>172</v>
      </c>
      <c r="G206" s="14"/>
      <c r="H206" s="202" t="s">
        <v>3</v>
      </c>
      <c r="I206" s="204"/>
      <c r="J206" s="14"/>
      <c r="K206" s="14"/>
      <c r="L206" s="201"/>
      <c r="M206" s="205"/>
      <c r="N206" s="206"/>
      <c r="O206" s="206"/>
      <c r="P206" s="206"/>
      <c r="Q206" s="206"/>
      <c r="R206" s="206"/>
      <c r="S206" s="206"/>
      <c r="T206" s="20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2" t="s">
        <v>138</v>
      </c>
      <c r="AU206" s="202" t="s">
        <v>77</v>
      </c>
      <c r="AV206" s="14" t="s">
        <v>15</v>
      </c>
      <c r="AW206" s="14" t="s">
        <v>31</v>
      </c>
      <c r="AX206" s="14" t="s">
        <v>69</v>
      </c>
      <c r="AY206" s="202" t="s">
        <v>115</v>
      </c>
    </row>
    <row r="207" s="13" customFormat="1">
      <c r="A207" s="13"/>
      <c r="B207" s="192"/>
      <c r="C207" s="13"/>
      <c r="D207" s="193" t="s">
        <v>138</v>
      </c>
      <c r="E207" s="200" t="s">
        <v>3</v>
      </c>
      <c r="F207" s="194" t="s">
        <v>180</v>
      </c>
      <c r="G207" s="13"/>
      <c r="H207" s="195">
        <v>32</v>
      </c>
      <c r="I207" s="196"/>
      <c r="J207" s="13"/>
      <c r="K207" s="13"/>
      <c r="L207" s="192"/>
      <c r="M207" s="197"/>
      <c r="N207" s="198"/>
      <c r="O207" s="198"/>
      <c r="P207" s="198"/>
      <c r="Q207" s="198"/>
      <c r="R207" s="198"/>
      <c r="S207" s="198"/>
      <c r="T207" s="19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00" t="s">
        <v>138</v>
      </c>
      <c r="AU207" s="200" t="s">
        <v>77</v>
      </c>
      <c r="AV207" s="13" t="s">
        <v>77</v>
      </c>
      <c r="AW207" s="13" t="s">
        <v>31</v>
      </c>
      <c r="AX207" s="13" t="s">
        <v>69</v>
      </c>
      <c r="AY207" s="200" t="s">
        <v>115</v>
      </c>
    </row>
    <row r="208" s="14" customFormat="1">
      <c r="A208" s="14"/>
      <c r="B208" s="201"/>
      <c r="C208" s="14"/>
      <c r="D208" s="193" t="s">
        <v>138</v>
      </c>
      <c r="E208" s="202" t="s">
        <v>3</v>
      </c>
      <c r="F208" s="203" t="s">
        <v>173</v>
      </c>
      <c r="G208" s="14"/>
      <c r="H208" s="202" t="s">
        <v>3</v>
      </c>
      <c r="I208" s="204"/>
      <c r="J208" s="14"/>
      <c r="K208" s="14"/>
      <c r="L208" s="201"/>
      <c r="M208" s="205"/>
      <c r="N208" s="206"/>
      <c r="O208" s="206"/>
      <c r="P208" s="206"/>
      <c r="Q208" s="206"/>
      <c r="R208" s="206"/>
      <c r="S208" s="206"/>
      <c r="T208" s="20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02" t="s">
        <v>138</v>
      </c>
      <c r="AU208" s="202" t="s">
        <v>77</v>
      </c>
      <c r="AV208" s="14" t="s">
        <v>15</v>
      </c>
      <c r="AW208" s="14" t="s">
        <v>31</v>
      </c>
      <c r="AX208" s="14" t="s">
        <v>69</v>
      </c>
      <c r="AY208" s="202" t="s">
        <v>115</v>
      </c>
    </row>
    <row r="209" s="13" customFormat="1">
      <c r="A209" s="13"/>
      <c r="B209" s="192"/>
      <c r="C209" s="13"/>
      <c r="D209" s="193" t="s">
        <v>138</v>
      </c>
      <c r="E209" s="200" t="s">
        <v>3</v>
      </c>
      <c r="F209" s="194" t="s">
        <v>181</v>
      </c>
      <c r="G209" s="13"/>
      <c r="H209" s="195">
        <v>38</v>
      </c>
      <c r="I209" s="196"/>
      <c r="J209" s="13"/>
      <c r="K209" s="13"/>
      <c r="L209" s="192"/>
      <c r="M209" s="197"/>
      <c r="N209" s="198"/>
      <c r="O209" s="198"/>
      <c r="P209" s="198"/>
      <c r="Q209" s="198"/>
      <c r="R209" s="198"/>
      <c r="S209" s="198"/>
      <c r="T209" s="19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00" t="s">
        <v>138</v>
      </c>
      <c r="AU209" s="200" t="s">
        <v>77</v>
      </c>
      <c r="AV209" s="13" t="s">
        <v>77</v>
      </c>
      <c r="AW209" s="13" t="s">
        <v>31</v>
      </c>
      <c r="AX209" s="13" t="s">
        <v>69</v>
      </c>
      <c r="AY209" s="200" t="s">
        <v>115</v>
      </c>
    </row>
    <row r="210" s="14" customFormat="1">
      <c r="A210" s="14"/>
      <c r="B210" s="201"/>
      <c r="C210" s="14"/>
      <c r="D210" s="193" t="s">
        <v>138</v>
      </c>
      <c r="E210" s="202" t="s">
        <v>3</v>
      </c>
      <c r="F210" s="203" t="s">
        <v>174</v>
      </c>
      <c r="G210" s="14"/>
      <c r="H210" s="202" t="s">
        <v>3</v>
      </c>
      <c r="I210" s="204"/>
      <c r="J210" s="14"/>
      <c r="K210" s="14"/>
      <c r="L210" s="201"/>
      <c r="M210" s="205"/>
      <c r="N210" s="206"/>
      <c r="O210" s="206"/>
      <c r="P210" s="206"/>
      <c r="Q210" s="206"/>
      <c r="R210" s="206"/>
      <c r="S210" s="206"/>
      <c r="T210" s="20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2" t="s">
        <v>138</v>
      </c>
      <c r="AU210" s="202" t="s">
        <v>77</v>
      </c>
      <c r="AV210" s="14" t="s">
        <v>15</v>
      </c>
      <c r="AW210" s="14" t="s">
        <v>31</v>
      </c>
      <c r="AX210" s="14" t="s">
        <v>69</v>
      </c>
      <c r="AY210" s="202" t="s">
        <v>115</v>
      </c>
    </row>
    <row r="211" s="13" customFormat="1">
      <c r="A211" s="13"/>
      <c r="B211" s="192"/>
      <c r="C211" s="13"/>
      <c r="D211" s="193" t="s">
        <v>138</v>
      </c>
      <c r="E211" s="200" t="s">
        <v>3</v>
      </c>
      <c r="F211" s="194" t="s">
        <v>179</v>
      </c>
      <c r="G211" s="13"/>
      <c r="H211" s="195">
        <v>36</v>
      </c>
      <c r="I211" s="196"/>
      <c r="J211" s="13"/>
      <c r="K211" s="13"/>
      <c r="L211" s="192"/>
      <c r="M211" s="197"/>
      <c r="N211" s="198"/>
      <c r="O211" s="198"/>
      <c r="P211" s="198"/>
      <c r="Q211" s="198"/>
      <c r="R211" s="198"/>
      <c r="S211" s="198"/>
      <c r="T211" s="19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00" t="s">
        <v>138</v>
      </c>
      <c r="AU211" s="200" t="s">
        <v>77</v>
      </c>
      <c r="AV211" s="13" t="s">
        <v>77</v>
      </c>
      <c r="AW211" s="13" t="s">
        <v>31</v>
      </c>
      <c r="AX211" s="13" t="s">
        <v>69</v>
      </c>
      <c r="AY211" s="200" t="s">
        <v>115</v>
      </c>
    </row>
    <row r="212" s="15" customFormat="1">
      <c r="A212" s="15"/>
      <c r="B212" s="208"/>
      <c r="C212" s="15"/>
      <c r="D212" s="193" t="s">
        <v>138</v>
      </c>
      <c r="E212" s="209" t="s">
        <v>3</v>
      </c>
      <c r="F212" s="210" t="s">
        <v>175</v>
      </c>
      <c r="G212" s="15"/>
      <c r="H212" s="211">
        <v>142</v>
      </c>
      <c r="I212" s="212"/>
      <c r="J212" s="15"/>
      <c r="K212" s="15"/>
      <c r="L212" s="208"/>
      <c r="M212" s="213"/>
      <c r="N212" s="214"/>
      <c r="O212" s="214"/>
      <c r="P212" s="214"/>
      <c r="Q212" s="214"/>
      <c r="R212" s="214"/>
      <c r="S212" s="214"/>
      <c r="T212" s="2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09" t="s">
        <v>138</v>
      </c>
      <c r="AU212" s="209" t="s">
        <v>77</v>
      </c>
      <c r="AV212" s="15" t="s">
        <v>124</v>
      </c>
      <c r="AW212" s="15" t="s">
        <v>31</v>
      </c>
      <c r="AX212" s="15" t="s">
        <v>15</v>
      </c>
      <c r="AY212" s="209" t="s">
        <v>115</v>
      </c>
    </row>
    <row r="213" s="2" customFormat="1" ht="44.25" customHeight="1">
      <c r="A213" s="38"/>
      <c r="B213" s="173"/>
      <c r="C213" s="174" t="s">
        <v>73</v>
      </c>
      <c r="D213" s="174" t="s">
        <v>119</v>
      </c>
      <c r="E213" s="175" t="s">
        <v>212</v>
      </c>
      <c r="F213" s="176" t="s">
        <v>213</v>
      </c>
      <c r="G213" s="177" t="s">
        <v>214</v>
      </c>
      <c r="H213" s="216"/>
      <c r="I213" s="179"/>
      <c r="J213" s="180">
        <f>ROUND(I213*H213,2)</f>
        <v>0</v>
      </c>
      <c r="K213" s="176" t="s">
        <v>123</v>
      </c>
      <c r="L213" s="39"/>
      <c r="M213" s="181" t="s">
        <v>3</v>
      </c>
      <c r="N213" s="182" t="s">
        <v>40</v>
      </c>
      <c r="O213" s="72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85" t="s">
        <v>147</v>
      </c>
      <c r="AT213" s="185" t="s">
        <v>119</v>
      </c>
      <c r="AU213" s="185" t="s">
        <v>77</v>
      </c>
      <c r="AY213" s="19" t="s">
        <v>115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9" t="s">
        <v>15</v>
      </c>
      <c r="BK213" s="186">
        <f>ROUND(I213*H213,2)</f>
        <v>0</v>
      </c>
      <c r="BL213" s="19" t="s">
        <v>147</v>
      </c>
      <c r="BM213" s="185" t="s">
        <v>215</v>
      </c>
    </row>
    <row r="214" s="2" customFormat="1">
      <c r="A214" s="38"/>
      <c r="B214" s="39"/>
      <c r="C214" s="38"/>
      <c r="D214" s="187" t="s">
        <v>126</v>
      </c>
      <c r="E214" s="38"/>
      <c r="F214" s="188" t="s">
        <v>216</v>
      </c>
      <c r="G214" s="38"/>
      <c r="H214" s="38"/>
      <c r="I214" s="189"/>
      <c r="J214" s="38"/>
      <c r="K214" s="38"/>
      <c r="L214" s="39"/>
      <c r="M214" s="217"/>
      <c r="N214" s="218"/>
      <c r="O214" s="219"/>
      <c r="P214" s="219"/>
      <c r="Q214" s="219"/>
      <c r="R214" s="219"/>
      <c r="S214" s="219"/>
      <c r="T214" s="220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9" t="s">
        <v>126</v>
      </c>
      <c r="AU214" s="19" t="s">
        <v>77</v>
      </c>
    </row>
    <row r="215" s="2" customFormat="1" ht="6.96" customHeight="1">
      <c r="A215" s="38"/>
      <c r="B215" s="55"/>
      <c r="C215" s="56"/>
      <c r="D215" s="56"/>
      <c r="E215" s="56"/>
      <c r="F215" s="56"/>
      <c r="G215" s="56"/>
      <c r="H215" s="56"/>
      <c r="I215" s="56"/>
      <c r="J215" s="56"/>
      <c r="K215" s="56"/>
      <c r="L215" s="39"/>
      <c r="M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</row>
  </sheetData>
  <autoFilter ref="C94:K21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1:H81"/>
    <mergeCell ref="E85:H85"/>
    <mergeCell ref="E83:H83"/>
    <mergeCell ref="E87:H87"/>
    <mergeCell ref="L2:V2"/>
  </mergeCells>
  <hyperlinks>
    <hyperlink ref="F99" r:id="rId1" display="https://podminky.urs.cz/item/CS_URS_2022_02/997013213"/>
    <hyperlink ref="F101" r:id="rId2" display="https://podminky.urs.cz/item/CS_URS_2022_02/997013501"/>
    <hyperlink ref="F103" r:id="rId3" display="https://podminky.urs.cz/item/CS_URS_2022_02/997013509"/>
    <hyperlink ref="F214" r:id="rId4" display="https://podminky.urs.cz/item/CS_URS_2022_02/998766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1" customWidth="1"/>
    <col min="2" max="2" width="1.667969" style="221" customWidth="1"/>
    <col min="3" max="4" width="5" style="221" customWidth="1"/>
    <col min="5" max="5" width="11.66016" style="221" customWidth="1"/>
    <col min="6" max="6" width="9.160156" style="221" customWidth="1"/>
    <col min="7" max="7" width="5" style="221" customWidth="1"/>
    <col min="8" max="8" width="77.83203" style="221" customWidth="1"/>
    <col min="9" max="10" width="20" style="221" customWidth="1"/>
    <col min="11" max="11" width="1.667969" style="221" customWidth="1"/>
  </cols>
  <sheetData>
    <row r="1" s="1" customFormat="1" ht="37.5" customHeight="1"/>
    <row r="2" s="1" customFormat="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="16" customFormat="1" ht="45" customHeight="1">
      <c r="B3" s="225"/>
      <c r="C3" s="226" t="s">
        <v>217</v>
      </c>
      <c r="D3" s="226"/>
      <c r="E3" s="226"/>
      <c r="F3" s="226"/>
      <c r="G3" s="226"/>
      <c r="H3" s="226"/>
      <c r="I3" s="226"/>
      <c r="J3" s="226"/>
      <c r="K3" s="227"/>
    </row>
    <row r="4" s="1" customFormat="1" ht="25.5" customHeight="1">
      <c r="B4" s="228"/>
      <c r="C4" s="229" t="s">
        <v>218</v>
      </c>
      <c r="D4" s="229"/>
      <c r="E4" s="229"/>
      <c r="F4" s="229"/>
      <c r="G4" s="229"/>
      <c r="H4" s="229"/>
      <c r="I4" s="229"/>
      <c r="J4" s="229"/>
      <c r="K4" s="230"/>
    </row>
    <row r="5" s="1" customFormat="1" ht="5.25" customHeight="1">
      <c r="B5" s="228"/>
      <c r="C5" s="231"/>
      <c r="D5" s="231"/>
      <c r="E5" s="231"/>
      <c r="F5" s="231"/>
      <c r="G5" s="231"/>
      <c r="H5" s="231"/>
      <c r="I5" s="231"/>
      <c r="J5" s="231"/>
      <c r="K5" s="230"/>
    </row>
    <row r="6" s="1" customFormat="1" ht="15" customHeight="1">
      <c r="B6" s="228"/>
      <c r="C6" s="232" t="s">
        <v>219</v>
      </c>
      <c r="D6" s="232"/>
      <c r="E6" s="232"/>
      <c r="F6" s="232"/>
      <c r="G6" s="232"/>
      <c r="H6" s="232"/>
      <c r="I6" s="232"/>
      <c r="J6" s="232"/>
      <c r="K6" s="230"/>
    </row>
    <row r="7" s="1" customFormat="1" ht="15" customHeight="1">
      <c r="B7" s="233"/>
      <c r="C7" s="232" t="s">
        <v>220</v>
      </c>
      <c r="D7" s="232"/>
      <c r="E7" s="232"/>
      <c r="F7" s="232"/>
      <c r="G7" s="232"/>
      <c r="H7" s="232"/>
      <c r="I7" s="232"/>
      <c r="J7" s="232"/>
      <c r="K7" s="230"/>
    </row>
    <row r="8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="1" customFormat="1" ht="15" customHeight="1">
      <c r="B9" s="233"/>
      <c r="C9" s="232" t="s">
        <v>221</v>
      </c>
      <c r="D9" s="232"/>
      <c r="E9" s="232"/>
      <c r="F9" s="232"/>
      <c r="G9" s="232"/>
      <c r="H9" s="232"/>
      <c r="I9" s="232"/>
      <c r="J9" s="232"/>
      <c r="K9" s="230"/>
    </row>
    <row r="10" s="1" customFormat="1" ht="15" customHeight="1">
      <c r="B10" s="233"/>
      <c r="C10" s="232"/>
      <c r="D10" s="232" t="s">
        <v>222</v>
      </c>
      <c r="E10" s="232"/>
      <c r="F10" s="232"/>
      <c r="G10" s="232"/>
      <c r="H10" s="232"/>
      <c r="I10" s="232"/>
      <c r="J10" s="232"/>
      <c r="K10" s="230"/>
    </row>
    <row r="11" s="1" customFormat="1" ht="15" customHeight="1">
      <c r="B11" s="233"/>
      <c r="C11" s="234"/>
      <c r="D11" s="232" t="s">
        <v>223</v>
      </c>
      <c r="E11" s="232"/>
      <c r="F11" s="232"/>
      <c r="G11" s="232"/>
      <c r="H11" s="232"/>
      <c r="I11" s="232"/>
      <c r="J11" s="232"/>
      <c r="K11" s="230"/>
    </row>
    <row r="12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="1" customFormat="1" ht="15" customHeight="1">
      <c r="B13" s="233"/>
      <c r="C13" s="234"/>
      <c r="D13" s="235" t="s">
        <v>224</v>
      </c>
      <c r="E13" s="232"/>
      <c r="F13" s="232"/>
      <c r="G13" s="232"/>
      <c r="H13" s="232"/>
      <c r="I13" s="232"/>
      <c r="J13" s="232"/>
      <c r="K13" s="230"/>
    </row>
    <row r="14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="1" customFormat="1" ht="15" customHeight="1">
      <c r="B15" s="233"/>
      <c r="C15" s="234"/>
      <c r="D15" s="232" t="s">
        <v>225</v>
      </c>
      <c r="E15" s="232"/>
      <c r="F15" s="232"/>
      <c r="G15" s="232"/>
      <c r="H15" s="232"/>
      <c r="I15" s="232"/>
      <c r="J15" s="232"/>
      <c r="K15" s="230"/>
    </row>
    <row r="16" s="1" customFormat="1" ht="15" customHeight="1">
      <c r="B16" s="233"/>
      <c r="C16" s="234"/>
      <c r="D16" s="232" t="s">
        <v>226</v>
      </c>
      <c r="E16" s="232"/>
      <c r="F16" s="232"/>
      <c r="G16" s="232"/>
      <c r="H16" s="232"/>
      <c r="I16" s="232"/>
      <c r="J16" s="232"/>
      <c r="K16" s="230"/>
    </row>
    <row r="17" s="1" customFormat="1" ht="15" customHeight="1">
      <c r="B17" s="233"/>
      <c r="C17" s="234"/>
      <c r="D17" s="232" t="s">
        <v>227</v>
      </c>
      <c r="E17" s="232"/>
      <c r="F17" s="232"/>
      <c r="G17" s="232"/>
      <c r="H17" s="232"/>
      <c r="I17" s="232"/>
      <c r="J17" s="232"/>
      <c r="K17" s="230"/>
    </row>
    <row r="18" s="1" customFormat="1" ht="15" customHeight="1">
      <c r="B18" s="233"/>
      <c r="C18" s="234"/>
      <c r="D18" s="234"/>
      <c r="E18" s="236" t="s">
        <v>75</v>
      </c>
      <c r="F18" s="232" t="s">
        <v>228</v>
      </c>
      <c r="G18" s="232"/>
      <c r="H18" s="232"/>
      <c r="I18" s="232"/>
      <c r="J18" s="232"/>
      <c r="K18" s="230"/>
    </row>
    <row r="19" s="1" customFormat="1" ht="15" customHeight="1">
      <c r="B19" s="233"/>
      <c r="C19" s="234"/>
      <c r="D19" s="234"/>
      <c r="E19" s="236" t="s">
        <v>229</v>
      </c>
      <c r="F19" s="232" t="s">
        <v>230</v>
      </c>
      <c r="G19" s="232"/>
      <c r="H19" s="232"/>
      <c r="I19" s="232"/>
      <c r="J19" s="232"/>
      <c r="K19" s="230"/>
    </row>
    <row r="20" s="1" customFormat="1" ht="15" customHeight="1">
      <c r="B20" s="233"/>
      <c r="C20" s="234"/>
      <c r="D20" s="234"/>
      <c r="E20" s="236" t="s">
        <v>231</v>
      </c>
      <c r="F20" s="232" t="s">
        <v>232</v>
      </c>
      <c r="G20" s="232"/>
      <c r="H20" s="232"/>
      <c r="I20" s="232"/>
      <c r="J20" s="232"/>
      <c r="K20" s="230"/>
    </row>
    <row r="21" s="1" customFormat="1" ht="15" customHeight="1">
      <c r="B21" s="233"/>
      <c r="C21" s="234"/>
      <c r="D21" s="234"/>
      <c r="E21" s="236" t="s">
        <v>233</v>
      </c>
      <c r="F21" s="232" t="s">
        <v>234</v>
      </c>
      <c r="G21" s="232"/>
      <c r="H21" s="232"/>
      <c r="I21" s="232"/>
      <c r="J21" s="232"/>
      <c r="K21" s="230"/>
    </row>
    <row r="22" s="1" customFormat="1" ht="15" customHeight="1">
      <c r="B22" s="233"/>
      <c r="C22" s="234"/>
      <c r="D22" s="234"/>
      <c r="E22" s="236" t="s">
        <v>235</v>
      </c>
      <c r="F22" s="232" t="s">
        <v>236</v>
      </c>
      <c r="G22" s="232"/>
      <c r="H22" s="232"/>
      <c r="I22" s="232"/>
      <c r="J22" s="232"/>
      <c r="K22" s="230"/>
    </row>
    <row r="23" s="1" customFormat="1" ht="15" customHeight="1">
      <c r="B23" s="233"/>
      <c r="C23" s="234"/>
      <c r="D23" s="234"/>
      <c r="E23" s="236" t="s">
        <v>79</v>
      </c>
      <c r="F23" s="232" t="s">
        <v>237</v>
      </c>
      <c r="G23" s="232"/>
      <c r="H23" s="232"/>
      <c r="I23" s="232"/>
      <c r="J23" s="232"/>
      <c r="K23" s="230"/>
    </row>
    <row r="24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="1" customFormat="1" ht="15" customHeight="1">
      <c r="B25" s="233"/>
      <c r="C25" s="232" t="s">
        <v>238</v>
      </c>
      <c r="D25" s="232"/>
      <c r="E25" s="232"/>
      <c r="F25" s="232"/>
      <c r="G25" s="232"/>
      <c r="H25" s="232"/>
      <c r="I25" s="232"/>
      <c r="J25" s="232"/>
      <c r="K25" s="230"/>
    </row>
    <row r="26" s="1" customFormat="1" ht="15" customHeight="1">
      <c r="B26" s="233"/>
      <c r="C26" s="232" t="s">
        <v>239</v>
      </c>
      <c r="D26" s="232"/>
      <c r="E26" s="232"/>
      <c r="F26" s="232"/>
      <c r="G26" s="232"/>
      <c r="H26" s="232"/>
      <c r="I26" s="232"/>
      <c r="J26" s="232"/>
      <c r="K26" s="230"/>
    </row>
    <row r="27" s="1" customFormat="1" ht="15" customHeight="1">
      <c r="B27" s="233"/>
      <c r="C27" s="232"/>
      <c r="D27" s="232" t="s">
        <v>240</v>
      </c>
      <c r="E27" s="232"/>
      <c r="F27" s="232"/>
      <c r="G27" s="232"/>
      <c r="H27" s="232"/>
      <c r="I27" s="232"/>
      <c r="J27" s="232"/>
      <c r="K27" s="230"/>
    </row>
    <row r="28" s="1" customFormat="1" ht="15" customHeight="1">
      <c r="B28" s="233"/>
      <c r="C28" s="234"/>
      <c r="D28" s="232" t="s">
        <v>241</v>
      </c>
      <c r="E28" s="232"/>
      <c r="F28" s="232"/>
      <c r="G28" s="232"/>
      <c r="H28" s="232"/>
      <c r="I28" s="232"/>
      <c r="J28" s="232"/>
      <c r="K28" s="230"/>
    </row>
    <row r="29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="1" customFormat="1" ht="15" customHeight="1">
      <c r="B30" s="233"/>
      <c r="C30" s="234"/>
      <c r="D30" s="232" t="s">
        <v>242</v>
      </c>
      <c r="E30" s="232"/>
      <c r="F30" s="232"/>
      <c r="G30" s="232"/>
      <c r="H30" s="232"/>
      <c r="I30" s="232"/>
      <c r="J30" s="232"/>
      <c r="K30" s="230"/>
    </row>
    <row r="31" s="1" customFormat="1" ht="15" customHeight="1">
      <c r="B31" s="233"/>
      <c r="C31" s="234"/>
      <c r="D31" s="232" t="s">
        <v>243</v>
      </c>
      <c r="E31" s="232"/>
      <c r="F31" s="232"/>
      <c r="G31" s="232"/>
      <c r="H31" s="232"/>
      <c r="I31" s="232"/>
      <c r="J31" s="232"/>
      <c r="K31" s="230"/>
    </row>
    <row r="32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="1" customFormat="1" ht="15" customHeight="1">
      <c r="B33" s="233"/>
      <c r="C33" s="234"/>
      <c r="D33" s="232" t="s">
        <v>244</v>
      </c>
      <c r="E33" s="232"/>
      <c r="F33" s="232"/>
      <c r="G33" s="232"/>
      <c r="H33" s="232"/>
      <c r="I33" s="232"/>
      <c r="J33" s="232"/>
      <c r="K33" s="230"/>
    </row>
    <row r="34" s="1" customFormat="1" ht="15" customHeight="1">
      <c r="B34" s="233"/>
      <c r="C34" s="234"/>
      <c r="D34" s="232" t="s">
        <v>245</v>
      </c>
      <c r="E34" s="232"/>
      <c r="F34" s="232"/>
      <c r="G34" s="232"/>
      <c r="H34" s="232"/>
      <c r="I34" s="232"/>
      <c r="J34" s="232"/>
      <c r="K34" s="230"/>
    </row>
    <row r="35" s="1" customFormat="1" ht="15" customHeight="1">
      <c r="B35" s="233"/>
      <c r="C35" s="234"/>
      <c r="D35" s="232" t="s">
        <v>246</v>
      </c>
      <c r="E35" s="232"/>
      <c r="F35" s="232"/>
      <c r="G35" s="232"/>
      <c r="H35" s="232"/>
      <c r="I35" s="232"/>
      <c r="J35" s="232"/>
      <c r="K35" s="230"/>
    </row>
    <row r="36" s="1" customFormat="1" ht="15" customHeight="1">
      <c r="B36" s="233"/>
      <c r="C36" s="234"/>
      <c r="D36" s="232"/>
      <c r="E36" s="235" t="s">
        <v>101</v>
      </c>
      <c r="F36" s="232"/>
      <c r="G36" s="232" t="s">
        <v>247</v>
      </c>
      <c r="H36" s="232"/>
      <c r="I36" s="232"/>
      <c r="J36" s="232"/>
      <c r="K36" s="230"/>
    </row>
    <row r="37" s="1" customFormat="1" ht="30.75" customHeight="1">
      <c r="B37" s="233"/>
      <c r="C37" s="234"/>
      <c r="D37" s="232"/>
      <c r="E37" s="235" t="s">
        <v>248</v>
      </c>
      <c r="F37" s="232"/>
      <c r="G37" s="232" t="s">
        <v>249</v>
      </c>
      <c r="H37" s="232"/>
      <c r="I37" s="232"/>
      <c r="J37" s="232"/>
      <c r="K37" s="230"/>
    </row>
    <row r="38" s="1" customFormat="1" ht="15" customHeight="1">
      <c r="B38" s="233"/>
      <c r="C38" s="234"/>
      <c r="D38" s="232"/>
      <c r="E38" s="235" t="s">
        <v>50</v>
      </c>
      <c r="F38" s="232"/>
      <c r="G38" s="232" t="s">
        <v>250</v>
      </c>
      <c r="H38" s="232"/>
      <c r="I38" s="232"/>
      <c r="J38" s="232"/>
      <c r="K38" s="230"/>
    </row>
    <row r="39" s="1" customFormat="1" ht="15" customHeight="1">
      <c r="B39" s="233"/>
      <c r="C39" s="234"/>
      <c r="D39" s="232"/>
      <c r="E39" s="235" t="s">
        <v>51</v>
      </c>
      <c r="F39" s="232"/>
      <c r="G39" s="232" t="s">
        <v>251</v>
      </c>
      <c r="H39" s="232"/>
      <c r="I39" s="232"/>
      <c r="J39" s="232"/>
      <c r="K39" s="230"/>
    </row>
    <row r="40" s="1" customFormat="1" ht="15" customHeight="1">
      <c r="B40" s="233"/>
      <c r="C40" s="234"/>
      <c r="D40" s="232"/>
      <c r="E40" s="235" t="s">
        <v>102</v>
      </c>
      <c r="F40" s="232"/>
      <c r="G40" s="232" t="s">
        <v>252</v>
      </c>
      <c r="H40" s="232"/>
      <c r="I40" s="232"/>
      <c r="J40" s="232"/>
      <c r="K40" s="230"/>
    </row>
    <row r="41" s="1" customFormat="1" ht="15" customHeight="1">
      <c r="B41" s="233"/>
      <c r="C41" s="234"/>
      <c r="D41" s="232"/>
      <c r="E41" s="235" t="s">
        <v>103</v>
      </c>
      <c r="F41" s="232"/>
      <c r="G41" s="232" t="s">
        <v>253</v>
      </c>
      <c r="H41" s="232"/>
      <c r="I41" s="232"/>
      <c r="J41" s="232"/>
      <c r="K41" s="230"/>
    </row>
    <row r="42" s="1" customFormat="1" ht="15" customHeight="1">
      <c r="B42" s="233"/>
      <c r="C42" s="234"/>
      <c r="D42" s="232"/>
      <c r="E42" s="235" t="s">
        <v>254</v>
      </c>
      <c r="F42" s="232"/>
      <c r="G42" s="232" t="s">
        <v>255</v>
      </c>
      <c r="H42" s="232"/>
      <c r="I42" s="232"/>
      <c r="J42" s="232"/>
      <c r="K42" s="230"/>
    </row>
    <row r="43" s="1" customFormat="1" ht="15" customHeight="1">
      <c r="B43" s="233"/>
      <c r="C43" s="234"/>
      <c r="D43" s="232"/>
      <c r="E43" s="235"/>
      <c r="F43" s="232"/>
      <c r="G43" s="232" t="s">
        <v>256</v>
      </c>
      <c r="H43" s="232"/>
      <c r="I43" s="232"/>
      <c r="J43" s="232"/>
      <c r="K43" s="230"/>
    </row>
    <row r="44" s="1" customFormat="1" ht="15" customHeight="1">
      <c r="B44" s="233"/>
      <c r="C44" s="234"/>
      <c r="D44" s="232"/>
      <c r="E44" s="235" t="s">
        <v>257</v>
      </c>
      <c r="F44" s="232"/>
      <c r="G44" s="232" t="s">
        <v>258</v>
      </c>
      <c r="H44" s="232"/>
      <c r="I44" s="232"/>
      <c r="J44" s="232"/>
      <c r="K44" s="230"/>
    </row>
    <row r="45" s="1" customFormat="1" ht="15" customHeight="1">
      <c r="B45" s="233"/>
      <c r="C45" s="234"/>
      <c r="D45" s="232"/>
      <c r="E45" s="235" t="s">
        <v>105</v>
      </c>
      <c r="F45" s="232"/>
      <c r="G45" s="232" t="s">
        <v>259</v>
      </c>
      <c r="H45" s="232"/>
      <c r="I45" s="232"/>
      <c r="J45" s="232"/>
      <c r="K45" s="230"/>
    </row>
    <row r="46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="1" customFormat="1" ht="15" customHeight="1">
      <c r="B47" s="233"/>
      <c r="C47" s="234"/>
      <c r="D47" s="232" t="s">
        <v>260</v>
      </c>
      <c r="E47" s="232"/>
      <c r="F47" s="232"/>
      <c r="G47" s="232"/>
      <c r="H47" s="232"/>
      <c r="I47" s="232"/>
      <c r="J47" s="232"/>
      <c r="K47" s="230"/>
    </row>
    <row r="48" s="1" customFormat="1" ht="15" customHeight="1">
      <c r="B48" s="233"/>
      <c r="C48" s="234"/>
      <c r="D48" s="234"/>
      <c r="E48" s="232" t="s">
        <v>261</v>
      </c>
      <c r="F48" s="232"/>
      <c r="G48" s="232"/>
      <c r="H48" s="232"/>
      <c r="I48" s="232"/>
      <c r="J48" s="232"/>
      <c r="K48" s="230"/>
    </row>
    <row r="49" s="1" customFormat="1" ht="15" customHeight="1">
      <c r="B49" s="233"/>
      <c r="C49" s="234"/>
      <c r="D49" s="234"/>
      <c r="E49" s="232" t="s">
        <v>262</v>
      </c>
      <c r="F49" s="232"/>
      <c r="G49" s="232"/>
      <c r="H49" s="232"/>
      <c r="I49" s="232"/>
      <c r="J49" s="232"/>
      <c r="K49" s="230"/>
    </row>
    <row r="50" s="1" customFormat="1" ht="15" customHeight="1">
      <c r="B50" s="233"/>
      <c r="C50" s="234"/>
      <c r="D50" s="234"/>
      <c r="E50" s="232" t="s">
        <v>263</v>
      </c>
      <c r="F50" s="232"/>
      <c r="G50" s="232"/>
      <c r="H50" s="232"/>
      <c r="I50" s="232"/>
      <c r="J50" s="232"/>
      <c r="K50" s="230"/>
    </row>
    <row r="51" s="1" customFormat="1" ht="15" customHeight="1">
      <c r="B51" s="233"/>
      <c r="C51" s="234"/>
      <c r="D51" s="232" t="s">
        <v>264</v>
      </c>
      <c r="E51" s="232"/>
      <c r="F51" s="232"/>
      <c r="G51" s="232"/>
      <c r="H51" s="232"/>
      <c r="I51" s="232"/>
      <c r="J51" s="232"/>
      <c r="K51" s="230"/>
    </row>
    <row r="52" s="1" customFormat="1" ht="25.5" customHeight="1">
      <c r="B52" s="228"/>
      <c r="C52" s="229" t="s">
        <v>265</v>
      </c>
      <c r="D52" s="229"/>
      <c r="E52" s="229"/>
      <c r="F52" s="229"/>
      <c r="G52" s="229"/>
      <c r="H52" s="229"/>
      <c r="I52" s="229"/>
      <c r="J52" s="229"/>
      <c r="K52" s="230"/>
    </row>
    <row r="53" s="1" customFormat="1" ht="5.25" customHeight="1">
      <c r="B53" s="228"/>
      <c r="C53" s="231"/>
      <c r="D53" s="231"/>
      <c r="E53" s="231"/>
      <c r="F53" s="231"/>
      <c r="G53" s="231"/>
      <c r="H53" s="231"/>
      <c r="I53" s="231"/>
      <c r="J53" s="231"/>
      <c r="K53" s="230"/>
    </row>
    <row r="54" s="1" customFormat="1" ht="15" customHeight="1">
      <c r="B54" s="228"/>
      <c r="C54" s="232" t="s">
        <v>266</v>
      </c>
      <c r="D54" s="232"/>
      <c r="E54" s="232"/>
      <c r="F54" s="232"/>
      <c r="G54" s="232"/>
      <c r="H54" s="232"/>
      <c r="I54" s="232"/>
      <c r="J54" s="232"/>
      <c r="K54" s="230"/>
    </row>
    <row r="55" s="1" customFormat="1" ht="15" customHeight="1">
      <c r="B55" s="228"/>
      <c r="C55" s="232" t="s">
        <v>267</v>
      </c>
      <c r="D55" s="232"/>
      <c r="E55" s="232"/>
      <c r="F55" s="232"/>
      <c r="G55" s="232"/>
      <c r="H55" s="232"/>
      <c r="I55" s="232"/>
      <c r="J55" s="232"/>
      <c r="K55" s="230"/>
    </row>
    <row r="56" s="1" customFormat="1" ht="12.75" customHeight="1">
      <c r="B56" s="228"/>
      <c r="C56" s="232"/>
      <c r="D56" s="232"/>
      <c r="E56" s="232"/>
      <c r="F56" s="232"/>
      <c r="G56" s="232"/>
      <c r="H56" s="232"/>
      <c r="I56" s="232"/>
      <c r="J56" s="232"/>
      <c r="K56" s="230"/>
    </row>
    <row r="57" s="1" customFormat="1" ht="15" customHeight="1">
      <c r="B57" s="228"/>
      <c r="C57" s="232" t="s">
        <v>268</v>
      </c>
      <c r="D57" s="232"/>
      <c r="E57" s="232"/>
      <c r="F57" s="232"/>
      <c r="G57" s="232"/>
      <c r="H57" s="232"/>
      <c r="I57" s="232"/>
      <c r="J57" s="232"/>
      <c r="K57" s="230"/>
    </row>
    <row r="58" s="1" customFormat="1" ht="15" customHeight="1">
      <c r="B58" s="228"/>
      <c r="C58" s="234"/>
      <c r="D58" s="232" t="s">
        <v>269</v>
      </c>
      <c r="E58" s="232"/>
      <c r="F58" s="232"/>
      <c r="G58" s="232"/>
      <c r="H58" s="232"/>
      <c r="I58" s="232"/>
      <c r="J58" s="232"/>
      <c r="K58" s="230"/>
    </row>
    <row r="59" s="1" customFormat="1" ht="15" customHeight="1">
      <c r="B59" s="228"/>
      <c r="C59" s="234"/>
      <c r="D59" s="232" t="s">
        <v>270</v>
      </c>
      <c r="E59" s="232"/>
      <c r="F59" s="232"/>
      <c r="G59" s="232"/>
      <c r="H59" s="232"/>
      <c r="I59" s="232"/>
      <c r="J59" s="232"/>
      <c r="K59" s="230"/>
    </row>
    <row r="60" s="1" customFormat="1" ht="15" customHeight="1">
      <c r="B60" s="228"/>
      <c r="C60" s="234"/>
      <c r="D60" s="232" t="s">
        <v>271</v>
      </c>
      <c r="E60" s="232"/>
      <c r="F60" s="232"/>
      <c r="G60" s="232"/>
      <c r="H60" s="232"/>
      <c r="I60" s="232"/>
      <c r="J60" s="232"/>
      <c r="K60" s="230"/>
    </row>
    <row r="61" s="1" customFormat="1" ht="15" customHeight="1">
      <c r="B61" s="228"/>
      <c r="C61" s="234"/>
      <c r="D61" s="232" t="s">
        <v>272</v>
      </c>
      <c r="E61" s="232"/>
      <c r="F61" s="232"/>
      <c r="G61" s="232"/>
      <c r="H61" s="232"/>
      <c r="I61" s="232"/>
      <c r="J61" s="232"/>
      <c r="K61" s="230"/>
    </row>
    <row r="62" s="1" customFormat="1" ht="15" customHeight="1">
      <c r="B62" s="228"/>
      <c r="C62" s="234"/>
      <c r="D62" s="237" t="s">
        <v>273</v>
      </c>
      <c r="E62" s="237"/>
      <c r="F62" s="237"/>
      <c r="G62" s="237"/>
      <c r="H62" s="237"/>
      <c r="I62" s="237"/>
      <c r="J62" s="237"/>
      <c r="K62" s="230"/>
    </row>
    <row r="63" s="1" customFormat="1" ht="15" customHeight="1">
      <c r="B63" s="228"/>
      <c r="C63" s="234"/>
      <c r="D63" s="232" t="s">
        <v>274</v>
      </c>
      <c r="E63" s="232"/>
      <c r="F63" s="232"/>
      <c r="G63" s="232"/>
      <c r="H63" s="232"/>
      <c r="I63" s="232"/>
      <c r="J63" s="232"/>
      <c r="K63" s="230"/>
    </row>
    <row r="64" s="1" customFormat="1" ht="12.75" customHeight="1">
      <c r="B64" s="228"/>
      <c r="C64" s="234"/>
      <c r="D64" s="234"/>
      <c r="E64" s="238"/>
      <c r="F64" s="234"/>
      <c r="G64" s="234"/>
      <c r="H64" s="234"/>
      <c r="I64" s="234"/>
      <c r="J64" s="234"/>
      <c r="K64" s="230"/>
    </row>
    <row r="65" s="1" customFormat="1" ht="15" customHeight="1">
      <c r="B65" s="228"/>
      <c r="C65" s="234"/>
      <c r="D65" s="232" t="s">
        <v>275</v>
      </c>
      <c r="E65" s="232"/>
      <c r="F65" s="232"/>
      <c r="G65" s="232"/>
      <c r="H65" s="232"/>
      <c r="I65" s="232"/>
      <c r="J65" s="232"/>
      <c r="K65" s="230"/>
    </row>
    <row r="66" s="1" customFormat="1" ht="15" customHeight="1">
      <c r="B66" s="228"/>
      <c r="C66" s="234"/>
      <c r="D66" s="237" t="s">
        <v>276</v>
      </c>
      <c r="E66" s="237"/>
      <c r="F66" s="237"/>
      <c r="G66" s="237"/>
      <c r="H66" s="237"/>
      <c r="I66" s="237"/>
      <c r="J66" s="237"/>
      <c r="K66" s="230"/>
    </row>
    <row r="67" s="1" customFormat="1" ht="15" customHeight="1">
      <c r="B67" s="228"/>
      <c r="C67" s="234"/>
      <c r="D67" s="232" t="s">
        <v>277</v>
      </c>
      <c r="E67" s="232"/>
      <c r="F67" s="232"/>
      <c r="G67" s="232"/>
      <c r="H67" s="232"/>
      <c r="I67" s="232"/>
      <c r="J67" s="232"/>
      <c r="K67" s="230"/>
    </row>
    <row r="68" s="1" customFormat="1" ht="15" customHeight="1">
      <c r="B68" s="228"/>
      <c r="C68" s="234"/>
      <c r="D68" s="232" t="s">
        <v>278</v>
      </c>
      <c r="E68" s="232"/>
      <c r="F68" s="232"/>
      <c r="G68" s="232"/>
      <c r="H68" s="232"/>
      <c r="I68" s="232"/>
      <c r="J68" s="232"/>
      <c r="K68" s="230"/>
    </row>
    <row r="69" s="1" customFormat="1" ht="15" customHeight="1">
      <c r="B69" s="228"/>
      <c r="C69" s="234"/>
      <c r="D69" s="232" t="s">
        <v>279</v>
      </c>
      <c r="E69" s="232"/>
      <c r="F69" s="232"/>
      <c r="G69" s="232"/>
      <c r="H69" s="232"/>
      <c r="I69" s="232"/>
      <c r="J69" s="232"/>
      <c r="K69" s="230"/>
    </row>
    <row r="70" s="1" customFormat="1" ht="15" customHeight="1">
      <c r="B70" s="228"/>
      <c r="C70" s="234"/>
      <c r="D70" s="232" t="s">
        <v>280</v>
      </c>
      <c r="E70" s="232"/>
      <c r="F70" s="232"/>
      <c r="G70" s="232"/>
      <c r="H70" s="232"/>
      <c r="I70" s="232"/>
      <c r="J70" s="232"/>
      <c r="K70" s="230"/>
    </row>
    <row r="7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="1" customFormat="1" ht="45" customHeight="1">
      <c r="B75" s="247"/>
      <c r="C75" s="248" t="s">
        <v>281</v>
      </c>
      <c r="D75" s="248"/>
      <c r="E75" s="248"/>
      <c r="F75" s="248"/>
      <c r="G75" s="248"/>
      <c r="H75" s="248"/>
      <c r="I75" s="248"/>
      <c r="J75" s="248"/>
      <c r="K75" s="249"/>
    </row>
    <row r="76" s="1" customFormat="1" ht="17.25" customHeight="1">
      <c r="B76" s="247"/>
      <c r="C76" s="250" t="s">
        <v>282</v>
      </c>
      <c r="D76" s="250"/>
      <c r="E76" s="250"/>
      <c r="F76" s="250" t="s">
        <v>283</v>
      </c>
      <c r="G76" s="251"/>
      <c r="H76" s="250" t="s">
        <v>51</v>
      </c>
      <c r="I76" s="250" t="s">
        <v>54</v>
      </c>
      <c r="J76" s="250" t="s">
        <v>284</v>
      </c>
      <c r="K76" s="249"/>
    </row>
    <row r="77" s="1" customFormat="1" ht="17.25" customHeight="1">
      <c r="B77" s="247"/>
      <c r="C77" s="252" t="s">
        <v>285</v>
      </c>
      <c r="D77" s="252"/>
      <c r="E77" s="252"/>
      <c r="F77" s="253" t="s">
        <v>286</v>
      </c>
      <c r="G77" s="254"/>
      <c r="H77" s="252"/>
      <c r="I77" s="252"/>
      <c r="J77" s="252" t="s">
        <v>287</v>
      </c>
      <c r="K77" s="249"/>
    </row>
    <row r="78" s="1" customFormat="1" ht="5.25" customHeight="1">
      <c r="B78" s="247"/>
      <c r="C78" s="255"/>
      <c r="D78" s="255"/>
      <c r="E78" s="255"/>
      <c r="F78" s="255"/>
      <c r="G78" s="256"/>
      <c r="H78" s="255"/>
      <c r="I78" s="255"/>
      <c r="J78" s="255"/>
      <c r="K78" s="249"/>
    </row>
    <row r="79" s="1" customFormat="1" ht="15" customHeight="1">
      <c r="B79" s="247"/>
      <c r="C79" s="235" t="s">
        <v>50</v>
      </c>
      <c r="D79" s="257"/>
      <c r="E79" s="257"/>
      <c r="F79" s="258" t="s">
        <v>288</v>
      </c>
      <c r="G79" s="259"/>
      <c r="H79" s="235" t="s">
        <v>289</v>
      </c>
      <c r="I79" s="235" t="s">
        <v>290</v>
      </c>
      <c r="J79" s="235">
        <v>20</v>
      </c>
      <c r="K79" s="249"/>
    </row>
    <row r="80" s="1" customFormat="1" ht="15" customHeight="1">
      <c r="B80" s="247"/>
      <c r="C80" s="235" t="s">
        <v>291</v>
      </c>
      <c r="D80" s="235"/>
      <c r="E80" s="235"/>
      <c r="F80" s="258" t="s">
        <v>288</v>
      </c>
      <c r="G80" s="259"/>
      <c r="H80" s="235" t="s">
        <v>292</v>
      </c>
      <c r="I80" s="235" t="s">
        <v>290</v>
      </c>
      <c r="J80" s="235">
        <v>120</v>
      </c>
      <c r="K80" s="249"/>
    </row>
    <row r="81" s="1" customFormat="1" ht="15" customHeight="1">
      <c r="B81" s="260"/>
      <c r="C81" s="235" t="s">
        <v>293</v>
      </c>
      <c r="D81" s="235"/>
      <c r="E81" s="235"/>
      <c r="F81" s="258" t="s">
        <v>294</v>
      </c>
      <c r="G81" s="259"/>
      <c r="H81" s="235" t="s">
        <v>295</v>
      </c>
      <c r="I81" s="235" t="s">
        <v>290</v>
      </c>
      <c r="J81" s="235">
        <v>50</v>
      </c>
      <c r="K81" s="249"/>
    </row>
    <row r="82" s="1" customFormat="1" ht="15" customHeight="1">
      <c r="B82" s="260"/>
      <c r="C82" s="235" t="s">
        <v>296</v>
      </c>
      <c r="D82" s="235"/>
      <c r="E82" s="235"/>
      <c r="F82" s="258" t="s">
        <v>288</v>
      </c>
      <c r="G82" s="259"/>
      <c r="H82" s="235" t="s">
        <v>297</v>
      </c>
      <c r="I82" s="235" t="s">
        <v>298</v>
      </c>
      <c r="J82" s="235"/>
      <c r="K82" s="249"/>
    </row>
    <row r="83" s="1" customFormat="1" ht="15" customHeight="1">
      <c r="B83" s="260"/>
      <c r="C83" s="261" t="s">
        <v>299</v>
      </c>
      <c r="D83" s="261"/>
      <c r="E83" s="261"/>
      <c r="F83" s="262" t="s">
        <v>294</v>
      </c>
      <c r="G83" s="261"/>
      <c r="H83" s="261" t="s">
        <v>300</v>
      </c>
      <c r="I83" s="261" t="s">
        <v>290</v>
      </c>
      <c r="J83" s="261">
        <v>15</v>
      </c>
      <c r="K83" s="249"/>
    </row>
    <row r="84" s="1" customFormat="1" ht="15" customHeight="1">
      <c r="B84" s="260"/>
      <c r="C84" s="261" t="s">
        <v>301</v>
      </c>
      <c r="D84" s="261"/>
      <c r="E84" s="261"/>
      <c r="F84" s="262" t="s">
        <v>294</v>
      </c>
      <c r="G84" s="261"/>
      <c r="H84" s="261" t="s">
        <v>302</v>
      </c>
      <c r="I84" s="261" t="s">
        <v>290</v>
      </c>
      <c r="J84" s="261">
        <v>15</v>
      </c>
      <c r="K84" s="249"/>
    </row>
    <row r="85" s="1" customFormat="1" ht="15" customHeight="1">
      <c r="B85" s="260"/>
      <c r="C85" s="261" t="s">
        <v>303</v>
      </c>
      <c r="D85" s="261"/>
      <c r="E85" s="261"/>
      <c r="F85" s="262" t="s">
        <v>294</v>
      </c>
      <c r="G85" s="261"/>
      <c r="H85" s="261" t="s">
        <v>304</v>
      </c>
      <c r="I85" s="261" t="s">
        <v>290</v>
      </c>
      <c r="J85" s="261">
        <v>20</v>
      </c>
      <c r="K85" s="249"/>
    </row>
    <row r="86" s="1" customFormat="1" ht="15" customHeight="1">
      <c r="B86" s="260"/>
      <c r="C86" s="261" t="s">
        <v>305</v>
      </c>
      <c r="D86" s="261"/>
      <c r="E86" s="261"/>
      <c r="F86" s="262" t="s">
        <v>294</v>
      </c>
      <c r="G86" s="261"/>
      <c r="H86" s="261" t="s">
        <v>306</v>
      </c>
      <c r="I86" s="261" t="s">
        <v>290</v>
      </c>
      <c r="J86" s="261">
        <v>20</v>
      </c>
      <c r="K86" s="249"/>
    </row>
    <row r="87" s="1" customFormat="1" ht="15" customHeight="1">
      <c r="B87" s="260"/>
      <c r="C87" s="235" t="s">
        <v>307</v>
      </c>
      <c r="D87" s="235"/>
      <c r="E87" s="235"/>
      <c r="F87" s="258" t="s">
        <v>294</v>
      </c>
      <c r="G87" s="259"/>
      <c r="H87" s="235" t="s">
        <v>308</v>
      </c>
      <c r="I87" s="235" t="s">
        <v>290</v>
      </c>
      <c r="J87" s="235">
        <v>50</v>
      </c>
      <c r="K87" s="249"/>
    </row>
    <row r="88" s="1" customFormat="1" ht="15" customHeight="1">
      <c r="B88" s="260"/>
      <c r="C88" s="235" t="s">
        <v>309</v>
      </c>
      <c r="D88" s="235"/>
      <c r="E88" s="235"/>
      <c r="F88" s="258" t="s">
        <v>294</v>
      </c>
      <c r="G88" s="259"/>
      <c r="H88" s="235" t="s">
        <v>310</v>
      </c>
      <c r="I88" s="235" t="s">
        <v>290</v>
      </c>
      <c r="J88" s="235">
        <v>20</v>
      </c>
      <c r="K88" s="249"/>
    </row>
    <row r="89" s="1" customFormat="1" ht="15" customHeight="1">
      <c r="B89" s="260"/>
      <c r="C89" s="235" t="s">
        <v>311</v>
      </c>
      <c r="D89" s="235"/>
      <c r="E89" s="235"/>
      <c r="F89" s="258" t="s">
        <v>294</v>
      </c>
      <c r="G89" s="259"/>
      <c r="H89" s="235" t="s">
        <v>312</v>
      </c>
      <c r="I89" s="235" t="s">
        <v>290</v>
      </c>
      <c r="J89" s="235">
        <v>20</v>
      </c>
      <c r="K89" s="249"/>
    </row>
    <row r="90" s="1" customFormat="1" ht="15" customHeight="1">
      <c r="B90" s="260"/>
      <c r="C90" s="235" t="s">
        <v>313</v>
      </c>
      <c r="D90" s="235"/>
      <c r="E90" s="235"/>
      <c r="F90" s="258" t="s">
        <v>294</v>
      </c>
      <c r="G90" s="259"/>
      <c r="H90" s="235" t="s">
        <v>314</v>
      </c>
      <c r="I90" s="235" t="s">
        <v>290</v>
      </c>
      <c r="J90" s="235">
        <v>50</v>
      </c>
      <c r="K90" s="249"/>
    </row>
    <row r="91" s="1" customFormat="1" ht="15" customHeight="1">
      <c r="B91" s="260"/>
      <c r="C91" s="235" t="s">
        <v>315</v>
      </c>
      <c r="D91" s="235"/>
      <c r="E91" s="235"/>
      <c r="F91" s="258" t="s">
        <v>294</v>
      </c>
      <c r="G91" s="259"/>
      <c r="H91" s="235" t="s">
        <v>315</v>
      </c>
      <c r="I91" s="235" t="s">
        <v>290</v>
      </c>
      <c r="J91" s="235">
        <v>50</v>
      </c>
      <c r="K91" s="249"/>
    </row>
    <row r="92" s="1" customFormat="1" ht="15" customHeight="1">
      <c r="B92" s="260"/>
      <c r="C92" s="235" t="s">
        <v>316</v>
      </c>
      <c r="D92" s="235"/>
      <c r="E92" s="235"/>
      <c r="F92" s="258" t="s">
        <v>294</v>
      </c>
      <c r="G92" s="259"/>
      <c r="H92" s="235" t="s">
        <v>317</v>
      </c>
      <c r="I92" s="235" t="s">
        <v>290</v>
      </c>
      <c r="J92" s="235">
        <v>255</v>
      </c>
      <c r="K92" s="249"/>
    </row>
    <row r="93" s="1" customFormat="1" ht="15" customHeight="1">
      <c r="B93" s="260"/>
      <c r="C93" s="235" t="s">
        <v>318</v>
      </c>
      <c r="D93" s="235"/>
      <c r="E93" s="235"/>
      <c r="F93" s="258" t="s">
        <v>288</v>
      </c>
      <c r="G93" s="259"/>
      <c r="H93" s="235" t="s">
        <v>319</v>
      </c>
      <c r="I93" s="235" t="s">
        <v>320</v>
      </c>
      <c r="J93" s="235"/>
      <c r="K93" s="249"/>
    </row>
    <row r="94" s="1" customFormat="1" ht="15" customHeight="1">
      <c r="B94" s="260"/>
      <c r="C94" s="235" t="s">
        <v>321</v>
      </c>
      <c r="D94" s="235"/>
      <c r="E94" s="235"/>
      <c r="F94" s="258" t="s">
        <v>288</v>
      </c>
      <c r="G94" s="259"/>
      <c r="H94" s="235" t="s">
        <v>322</v>
      </c>
      <c r="I94" s="235" t="s">
        <v>323</v>
      </c>
      <c r="J94" s="235"/>
      <c r="K94" s="249"/>
    </row>
    <row r="95" s="1" customFormat="1" ht="15" customHeight="1">
      <c r="B95" s="260"/>
      <c r="C95" s="235" t="s">
        <v>324</v>
      </c>
      <c r="D95" s="235"/>
      <c r="E95" s="235"/>
      <c r="F95" s="258" t="s">
        <v>288</v>
      </c>
      <c r="G95" s="259"/>
      <c r="H95" s="235" t="s">
        <v>324</v>
      </c>
      <c r="I95" s="235" t="s">
        <v>323</v>
      </c>
      <c r="J95" s="235"/>
      <c r="K95" s="249"/>
    </row>
    <row r="96" s="1" customFormat="1" ht="15" customHeight="1">
      <c r="B96" s="260"/>
      <c r="C96" s="235" t="s">
        <v>35</v>
      </c>
      <c r="D96" s="235"/>
      <c r="E96" s="235"/>
      <c r="F96" s="258" t="s">
        <v>288</v>
      </c>
      <c r="G96" s="259"/>
      <c r="H96" s="235" t="s">
        <v>325</v>
      </c>
      <c r="I96" s="235" t="s">
        <v>323</v>
      </c>
      <c r="J96" s="235"/>
      <c r="K96" s="249"/>
    </row>
    <row r="97" s="1" customFormat="1" ht="15" customHeight="1">
      <c r="B97" s="260"/>
      <c r="C97" s="235" t="s">
        <v>45</v>
      </c>
      <c r="D97" s="235"/>
      <c r="E97" s="235"/>
      <c r="F97" s="258" t="s">
        <v>288</v>
      </c>
      <c r="G97" s="259"/>
      <c r="H97" s="235" t="s">
        <v>326</v>
      </c>
      <c r="I97" s="235" t="s">
        <v>323</v>
      </c>
      <c r="J97" s="235"/>
      <c r="K97" s="249"/>
    </row>
    <row r="98" s="1" customFormat="1" ht="15" customHeight="1">
      <c r="B98" s="263"/>
      <c r="C98" s="264"/>
      <c r="D98" s="264"/>
      <c r="E98" s="264"/>
      <c r="F98" s="264"/>
      <c r="G98" s="264"/>
      <c r="H98" s="264"/>
      <c r="I98" s="264"/>
      <c r="J98" s="264"/>
      <c r="K98" s="265"/>
    </row>
    <row r="99" s="1" customFormat="1" ht="18.7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6"/>
    </row>
    <row r="100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="1" customFormat="1" ht="45" customHeight="1">
      <c r="B102" s="247"/>
      <c r="C102" s="248" t="s">
        <v>327</v>
      </c>
      <c r="D102" s="248"/>
      <c r="E102" s="248"/>
      <c r="F102" s="248"/>
      <c r="G102" s="248"/>
      <c r="H102" s="248"/>
      <c r="I102" s="248"/>
      <c r="J102" s="248"/>
      <c r="K102" s="249"/>
    </row>
    <row r="103" s="1" customFormat="1" ht="17.25" customHeight="1">
      <c r="B103" s="247"/>
      <c r="C103" s="250" t="s">
        <v>282</v>
      </c>
      <c r="D103" s="250"/>
      <c r="E103" s="250"/>
      <c r="F103" s="250" t="s">
        <v>283</v>
      </c>
      <c r="G103" s="251"/>
      <c r="H103" s="250" t="s">
        <v>51</v>
      </c>
      <c r="I103" s="250" t="s">
        <v>54</v>
      </c>
      <c r="J103" s="250" t="s">
        <v>284</v>
      </c>
      <c r="K103" s="249"/>
    </row>
    <row r="104" s="1" customFormat="1" ht="17.25" customHeight="1">
      <c r="B104" s="247"/>
      <c r="C104" s="252" t="s">
        <v>285</v>
      </c>
      <c r="D104" s="252"/>
      <c r="E104" s="252"/>
      <c r="F104" s="253" t="s">
        <v>286</v>
      </c>
      <c r="G104" s="254"/>
      <c r="H104" s="252"/>
      <c r="I104" s="252"/>
      <c r="J104" s="252" t="s">
        <v>287</v>
      </c>
      <c r="K104" s="249"/>
    </row>
    <row r="105" s="1" customFormat="1" ht="5.25" customHeight="1">
      <c r="B105" s="247"/>
      <c r="C105" s="250"/>
      <c r="D105" s="250"/>
      <c r="E105" s="250"/>
      <c r="F105" s="250"/>
      <c r="G105" s="268"/>
      <c r="H105" s="250"/>
      <c r="I105" s="250"/>
      <c r="J105" s="250"/>
      <c r="K105" s="249"/>
    </row>
    <row r="106" s="1" customFormat="1" ht="15" customHeight="1">
      <c r="B106" s="247"/>
      <c r="C106" s="235" t="s">
        <v>50</v>
      </c>
      <c r="D106" s="257"/>
      <c r="E106" s="257"/>
      <c r="F106" s="258" t="s">
        <v>288</v>
      </c>
      <c r="G106" s="235"/>
      <c r="H106" s="235" t="s">
        <v>328</v>
      </c>
      <c r="I106" s="235" t="s">
        <v>290</v>
      </c>
      <c r="J106" s="235">
        <v>20</v>
      </c>
      <c r="K106" s="249"/>
    </row>
    <row r="107" s="1" customFormat="1" ht="15" customHeight="1">
      <c r="B107" s="247"/>
      <c r="C107" s="235" t="s">
        <v>291</v>
      </c>
      <c r="D107" s="235"/>
      <c r="E107" s="235"/>
      <c r="F107" s="258" t="s">
        <v>288</v>
      </c>
      <c r="G107" s="235"/>
      <c r="H107" s="235" t="s">
        <v>328</v>
      </c>
      <c r="I107" s="235" t="s">
        <v>290</v>
      </c>
      <c r="J107" s="235">
        <v>120</v>
      </c>
      <c r="K107" s="249"/>
    </row>
    <row r="108" s="1" customFormat="1" ht="15" customHeight="1">
      <c r="B108" s="260"/>
      <c r="C108" s="235" t="s">
        <v>293</v>
      </c>
      <c r="D108" s="235"/>
      <c r="E108" s="235"/>
      <c r="F108" s="258" t="s">
        <v>294</v>
      </c>
      <c r="G108" s="235"/>
      <c r="H108" s="235" t="s">
        <v>328</v>
      </c>
      <c r="I108" s="235" t="s">
        <v>290</v>
      </c>
      <c r="J108" s="235">
        <v>50</v>
      </c>
      <c r="K108" s="249"/>
    </row>
    <row r="109" s="1" customFormat="1" ht="15" customHeight="1">
      <c r="B109" s="260"/>
      <c r="C109" s="235" t="s">
        <v>296</v>
      </c>
      <c r="D109" s="235"/>
      <c r="E109" s="235"/>
      <c r="F109" s="258" t="s">
        <v>288</v>
      </c>
      <c r="G109" s="235"/>
      <c r="H109" s="235" t="s">
        <v>328</v>
      </c>
      <c r="I109" s="235" t="s">
        <v>298</v>
      </c>
      <c r="J109" s="235"/>
      <c r="K109" s="249"/>
    </row>
    <row r="110" s="1" customFormat="1" ht="15" customHeight="1">
      <c r="B110" s="260"/>
      <c r="C110" s="235" t="s">
        <v>307</v>
      </c>
      <c r="D110" s="235"/>
      <c r="E110" s="235"/>
      <c r="F110" s="258" t="s">
        <v>294</v>
      </c>
      <c r="G110" s="235"/>
      <c r="H110" s="235" t="s">
        <v>328</v>
      </c>
      <c r="I110" s="235" t="s">
        <v>290</v>
      </c>
      <c r="J110" s="235">
        <v>50</v>
      </c>
      <c r="K110" s="249"/>
    </row>
    <row r="111" s="1" customFormat="1" ht="15" customHeight="1">
      <c r="B111" s="260"/>
      <c r="C111" s="235" t="s">
        <v>315</v>
      </c>
      <c r="D111" s="235"/>
      <c r="E111" s="235"/>
      <c r="F111" s="258" t="s">
        <v>294</v>
      </c>
      <c r="G111" s="235"/>
      <c r="H111" s="235" t="s">
        <v>328</v>
      </c>
      <c r="I111" s="235" t="s">
        <v>290</v>
      </c>
      <c r="J111" s="235">
        <v>50</v>
      </c>
      <c r="K111" s="249"/>
    </row>
    <row r="112" s="1" customFormat="1" ht="15" customHeight="1">
      <c r="B112" s="260"/>
      <c r="C112" s="235" t="s">
        <v>313</v>
      </c>
      <c r="D112" s="235"/>
      <c r="E112" s="235"/>
      <c r="F112" s="258" t="s">
        <v>294</v>
      </c>
      <c r="G112" s="235"/>
      <c r="H112" s="235" t="s">
        <v>328</v>
      </c>
      <c r="I112" s="235" t="s">
        <v>290</v>
      </c>
      <c r="J112" s="235">
        <v>50</v>
      </c>
      <c r="K112" s="249"/>
    </row>
    <row r="113" s="1" customFormat="1" ht="15" customHeight="1">
      <c r="B113" s="260"/>
      <c r="C113" s="235" t="s">
        <v>50</v>
      </c>
      <c r="D113" s="235"/>
      <c r="E113" s="235"/>
      <c r="F113" s="258" t="s">
        <v>288</v>
      </c>
      <c r="G113" s="235"/>
      <c r="H113" s="235" t="s">
        <v>329</v>
      </c>
      <c r="I113" s="235" t="s">
        <v>290</v>
      </c>
      <c r="J113" s="235">
        <v>20</v>
      </c>
      <c r="K113" s="249"/>
    </row>
    <row r="114" s="1" customFormat="1" ht="15" customHeight="1">
      <c r="B114" s="260"/>
      <c r="C114" s="235" t="s">
        <v>330</v>
      </c>
      <c r="D114" s="235"/>
      <c r="E114" s="235"/>
      <c r="F114" s="258" t="s">
        <v>288</v>
      </c>
      <c r="G114" s="235"/>
      <c r="H114" s="235" t="s">
        <v>331</v>
      </c>
      <c r="I114" s="235" t="s">
        <v>290</v>
      </c>
      <c r="J114" s="235">
        <v>120</v>
      </c>
      <c r="K114" s="249"/>
    </row>
    <row r="115" s="1" customFormat="1" ht="15" customHeight="1">
      <c r="B115" s="260"/>
      <c r="C115" s="235" t="s">
        <v>35</v>
      </c>
      <c r="D115" s="235"/>
      <c r="E115" s="235"/>
      <c r="F115" s="258" t="s">
        <v>288</v>
      </c>
      <c r="G115" s="235"/>
      <c r="H115" s="235" t="s">
        <v>332</v>
      </c>
      <c r="I115" s="235" t="s">
        <v>323</v>
      </c>
      <c r="J115" s="235"/>
      <c r="K115" s="249"/>
    </row>
    <row r="116" s="1" customFormat="1" ht="15" customHeight="1">
      <c r="B116" s="260"/>
      <c r="C116" s="235" t="s">
        <v>45</v>
      </c>
      <c r="D116" s="235"/>
      <c r="E116" s="235"/>
      <c r="F116" s="258" t="s">
        <v>288</v>
      </c>
      <c r="G116" s="235"/>
      <c r="H116" s="235" t="s">
        <v>333</v>
      </c>
      <c r="I116" s="235" t="s">
        <v>323</v>
      </c>
      <c r="J116" s="235"/>
      <c r="K116" s="249"/>
    </row>
    <row r="117" s="1" customFormat="1" ht="15" customHeight="1">
      <c r="B117" s="260"/>
      <c r="C117" s="235" t="s">
        <v>54</v>
      </c>
      <c r="D117" s="235"/>
      <c r="E117" s="235"/>
      <c r="F117" s="258" t="s">
        <v>288</v>
      </c>
      <c r="G117" s="235"/>
      <c r="H117" s="235" t="s">
        <v>334</v>
      </c>
      <c r="I117" s="235" t="s">
        <v>335</v>
      </c>
      <c r="J117" s="235"/>
      <c r="K117" s="249"/>
    </row>
    <row r="118" s="1" customFormat="1" ht="15" customHeight="1">
      <c r="B118" s="263"/>
      <c r="C118" s="269"/>
      <c r="D118" s="269"/>
      <c r="E118" s="269"/>
      <c r="F118" s="269"/>
      <c r="G118" s="269"/>
      <c r="H118" s="269"/>
      <c r="I118" s="269"/>
      <c r="J118" s="269"/>
      <c r="K118" s="265"/>
    </row>
    <row r="119" s="1" customFormat="1" ht="18.75" customHeight="1">
      <c r="B119" s="270"/>
      <c r="C119" s="271"/>
      <c r="D119" s="271"/>
      <c r="E119" s="271"/>
      <c r="F119" s="272"/>
      <c r="G119" s="271"/>
      <c r="H119" s="271"/>
      <c r="I119" s="271"/>
      <c r="J119" s="271"/>
      <c r="K119" s="270"/>
    </row>
    <row r="120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="1" customFormat="1" ht="7.5" customHeight="1">
      <c r="B121" s="273"/>
      <c r="C121" s="274"/>
      <c r="D121" s="274"/>
      <c r="E121" s="274"/>
      <c r="F121" s="274"/>
      <c r="G121" s="274"/>
      <c r="H121" s="274"/>
      <c r="I121" s="274"/>
      <c r="J121" s="274"/>
      <c r="K121" s="275"/>
    </row>
    <row r="122" s="1" customFormat="1" ht="45" customHeight="1">
      <c r="B122" s="276"/>
      <c r="C122" s="226" t="s">
        <v>336</v>
      </c>
      <c r="D122" s="226"/>
      <c r="E122" s="226"/>
      <c r="F122" s="226"/>
      <c r="G122" s="226"/>
      <c r="H122" s="226"/>
      <c r="I122" s="226"/>
      <c r="J122" s="226"/>
      <c r="K122" s="277"/>
    </row>
    <row r="123" s="1" customFormat="1" ht="17.25" customHeight="1">
      <c r="B123" s="278"/>
      <c r="C123" s="250" t="s">
        <v>282</v>
      </c>
      <c r="D123" s="250"/>
      <c r="E123" s="250"/>
      <c r="F123" s="250" t="s">
        <v>283</v>
      </c>
      <c r="G123" s="251"/>
      <c r="H123" s="250" t="s">
        <v>51</v>
      </c>
      <c r="I123" s="250" t="s">
        <v>54</v>
      </c>
      <c r="J123" s="250" t="s">
        <v>284</v>
      </c>
      <c r="K123" s="279"/>
    </row>
    <row r="124" s="1" customFormat="1" ht="17.25" customHeight="1">
      <c r="B124" s="278"/>
      <c r="C124" s="252" t="s">
        <v>285</v>
      </c>
      <c r="D124" s="252"/>
      <c r="E124" s="252"/>
      <c r="F124" s="253" t="s">
        <v>286</v>
      </c>
      <c r="G124" s="254"/>
      <c r="H124" s="252"/>
      <c r="I124" s="252"/>
      <c r="J124" s="252" t="s">
        <v>287</v>
      </c>
      <c r="K124" s="279"/>
    </row>
    <row r="125" s="1" customFormat="1" ht="5.25" customHeight="1">
      <c r="B125" s="280"/>
      <c r="C125" s="255"/>
      <c r="D125" s="255"/>
      <c r="E125" s="255"/>
      <c r="F125" s="255"/>
      <c r="G125" s="281"/>
      <c r="H125" s="255"/>
      <c r="I125" s="255"/>
      <c r="J125" s="255"/>
      <c r="K125" s="282"/>
    </row>
    <row r="126" s="1" customFormat="1" ht="15" customHeight="1">
      <c r="B126" s="280"/>
      <c r="C126" s="235" t="s">
        <v>291</v>
      </c>
      <c r="D126" s="257"/>
      <c r="E126" s="257"/>
      <c r="F126" s="258" t="s">
        <v>288</v>
      </c>
      <c r="G126" s="235"/>
      <c r="H126" s="235" t="s">
        <v>328</v>
      </c>
      <c r="I126" s="235" t="s">
        <v>290</v>
      </c>
      <c r="J126" s="235">
        <v>120</v>
      </c>
      <c r="K126" s="283"/>
    </row>
    <row r="127" s="1" customFormat="1" ht="15" customHeight="1">
      <c r="B127" s="280"/>
      <c r="C127" s="235" t="s">
        <v>337</v>
      </c>
      <c r="D127" s="235"/>
      <c r="E127" s="235"/>
      <c r="F127" s="258" t="s">
        <v>288</v>
      </c>
      <c r="G127" s="235"/>
      <c r="H127" s="235" t="s">
        <v>338</v>
      </c>
      <c r="I127" s="235" t="s">
        <v>290</v>
      </c>
      <c r="J127" s="235" t="s">
        <v>339</v>
      </c>
      <c r="K127" s="283"/>
    </row>
    <row r="128" s="1" customFormat="1" ht="15" customHeight="1">
      <c r="B128" s="280"/>
      <c r="C128" s="235" t="s">
        <v>79</v>
      </c>
      <c r="D128" s="235"/>
      <c r="E128" s="235"/>
      <c r="F128" s="258" t="s">
        <v>288</v>
      </c>
      <c r="G128" s="235"/>
      <c r="H128" s="235" t="s">
        <v>340</v>
      </c>
      <c r="I128" s="235" t="s">
        <v>290</v>
      </c>
      <c r="J128" s="235" t="s">
        <v>339</v>
      </c>
      <c r="K128" s="283"/>
    </row>
    <row r="129" s="1" customFormat="1" ht="15" customHeight="1">
      <c r="B129" s="280"/>
      <c r="C129" s="235" t="s">
        <v>299</v>
      </c>
      <c r="D129" s="235"/>
      <c r="E129" s="235"/>
      <c r="F129" s="258" t="s">
        <v>294</v>
      </c>
      <c r="G129" s="235"/>
      <c r="H129" s="235" t="s">
        <v>300</v>
      </c>
      <c r="I129" s="235" t="s">
        <v>290</v>
      </c>
      <c r="J129" s="235">
        <v>15</v>
      </c>
      <c r="K129" s="283"/>
    </row>
    <row r="130" s="1" customFormat="1" ht="15" customHeight="1">
      <c r="B130" s="280"/>
      <c r="C130" s="261" t="s">
        <v>301</v>
      </c>
      <c r="D130" s="261"/>
      <c r="E130" s="261"/>
      <c r="F130" s="262" t="s">
        <v>294</v>
      </c>
      <c r="G130" s="261"/>
      <c r="H130" s="261" t="s">
        <v>302</v>
      </c>
      <c r="I130" s="261" t="s">
        <v>290</v>
      </c>
      <c r="J130" s="261">
        <v>15</v>
      </c>
      <c r="K130" s="283"/>
    </row>
    <row r="131" s="1" customFormat="1" ht="15" customHeight="1">
      <c r="B131" s="280"/>
      <c r="C131" s="261" t="s">
        <v>303</v>
      </c>
      <c r="D131" s="261"/>
      <c r="E131" s="261"/>
      <c r="F131" s="262" t="s">
        <v>294</v>
      </c>
      <c r="G131" s="261"/>
      <c r="H131" s="261" t="s">
        <v>304</v>
      </c>
      <c r="I131" s="261" t="s">
        <v>290</v>
      </c>
      <c r="J131" s="261">
        <v>20</v>
      </c>
      <c r="K131" s="283"/>
    </row>
    <row r="132" s="1" customFormat="1" ht="15" customHeight="1">
      <c r="B132" s="280"/>
      <c r="C132" s="261" t="s">
        <v>305</v>
      </c>
      <c r="D132" s="261"/>
      <c r="E132" s="261"/>
      <c r="F132" s="262" t="s">
        <v>294</v>
      </c>
      <c r="G132" s="261"/>
      <c r="H132" s="261" t="s">
        <v>306</v>
      </c>
      <c r="I132" s="261" t="s">
        <v>290</v>
      </c>
      <c r="J132" s="261">
        <v>20</v>
      </c>
      <c r="K132" s="283"/>
    </row>
    <row r="133" s="1" customFormat="1" ht="15" customHeight="1">
      <c r="B133" s="280"/>
      <c r="C133" s="235" t="s">
        <v>293</v>
      </c>
      <c r="D133" s="235"/>
      <c r="E133" s="235"/>
      <c r="F133" s="258" t="s">
        <v>294</v>
      </c>
      <c r="G133" s="235"/>
      <c r="H133" s="235" t="s">
        <v>328</v>
      </c>
      <c r="I133" s="235" t="s">
        <v>290</v>
      </c>
      <c r="J133" s="235">
        <v>50</v>
      </c>
      <c r="K133" s="283"/>
    </row>
    <row r="134" s="1" customFormat="1" ht="15" customHeight="1">
      <c r="B134" s="280"/>
      <c r="C134" s="235" t="s">
        <v>307</v>
      </c>
      <c r="D134" s="235"/>
      <c r="E134" s="235"/>
      <c r="F134" s="258" t="s">
        <v>294</v>
      </c>
      <c r="G134" s="235"/>
      <c r="H134" s="235" t="s">
        <v>328</v>
      </c>
      <c r="I134" s="235" t="s">
        <v>290</v>
      </c>
      <c r="J134" s="235">
        <v>50</v>
      </c>
      <c r="K134" s="283"/>
    </row>
    <row r="135" s="1" customFormat="1" ht="15" customHeight="1">
      <c r="B135" s="280"/>
      <c r="C135" s="235" t="s">
        <v>313</v>
      </c>
      <c r="D135" s="235"/>
      <c r="E135" s="235"/>
      <c r="F135" s="258" t="s">
        <v>294</v>
      </c>
      <c r="G135" s="235"/>
      <c r="H135" s="235" t="s">
        <v>328</v>
      </c>
      <c r="I135" s="235" t="s">
        <v>290</v>
      </c>
      <c r="J135" s="235">
        <v>50</v>
      </c>
      <c r="K135" s="283"/>
    </row>
    <row r="136" s="1" customFormat="1" ht="15" customHeight="1">
      <c r="B136" s="280"/>
      <c r="C136" s="235" t="s">
        <v>315</v>
      </c>
      <c r="D136" s="235"/>
      <c r="E136" s="235"/>
      <c r="F136" s="258" t="s">
        <v>294</v>
      </c>
      <c r="G136" s="235"/>
      <c r="H136" s="235" t="s">
        <v>328</v>
      </c>
      <c r="I136" s="235" t="s">
        <v>290</v>
      </c>
      <c r="J136" s="235">
        <v>50</v>
      </c>
      <c r="K136" s="283"/>
    </row>
    <row r="137" s="1" customFormat="1" ht="15" customHeight="1">
      <c r="B137" s="280"/>
      <c r="C137" s="235" t="s">
        <v>316</v>
      </c>
      <c r="D137" s="235"/>
      <c r="E137" s="235"/>
      <c r="F137" s="258" t="s">
        <v>294</v>
      </c>
      <c r="G137" s="235"/>
      <c r="H137" s="235" t="s">
        <v>341</v>
      </c>
      <c r="I137" s="235" t="s">
        <v>290</v>
      </c>
      <c r="J137" s="235">
        <v>255</v>
      </c>
      <c r="K137" s="283"/>
    </row>
    <row r="138" s="1" customFormat="1" ht="15" customHeight="1">
      <c r="B138" s="280"/>
      <c r="C138" s="235" t="s">
        <v>318</v>
      </c>
      <c r="D138" s="235"/>
      <c r="E138" s="235"/>
      <c r="F138" s="258" t="s">
        <v>288</v>
      </c>
      <c r="G138" s="235"/>
      <c r="H138" s="235" t="s">
        <v>342</v>
      </c>
      <c r="I138" s="235" t="s">
        <v>320</v>
      </c>
      <c r="J138" s="235"/>
      <c r="K138" s="283"/>
    </row>
    <row r="139" s="1" customFormat="1" ht="15" customHeight="1">
      <c r="B139" s="280"/>
      <c r="C139" s="235" t="s">
        <v>321</v>
      </c>
      <c r="D139" s="235"/>
      <c r="E139" s="235"/>
      <c r="F139" s="258" t="s">
        <v>288</v>
      </c>
      <c r="G139" s="235"/>
      <c r="H139" s="235" t="s">
        <v>343</v>
      </c>
      <c r="I139" s="235" t="s">
        <v>323</v>
      </c>
      <c r="J139" s="235"/>
      <c r="K139" s="283"/>
    </row>
    <row r="140" s="1" customFormat="1" ht="15" customHeight="1">
      <c r="B140" s="280"/>
      <c r="C140" s="235" t="s">
        <v>324</v>
      </c>
      <c r="D140" s="235"/>
      <c r="E140" s="235"/>
      <c r="F140" s="258" t="s">
        <v>288</v>
      </c>
      <c r="G140" s="235"/>
      <c r="H140" s="235" t="s">
        <v>324</v>
      </c>
      <c r="I140" s="235" t="s">
        <v>323</v>
      </c>
      <c r="J140" s="235"/>
      <c r="K140" s="283"/>
    </row>
    <row r="141" s="1" customFormat="1" ht="15" customHeight="1">
      <c r="B141" s="280"/>
      <c r="C141" s="235" t="s">
        <v>35</v>
      </c>
      <c r="D141" s="235"/>
      <c r="E141" s="235"/>
      <c r="F141" s="258" t="s">
        <v>288</v>
      </c>
      <c r="G141" s="235"/>
      <c r="H141" s="235" t="s">
        <v>344</v>
      </c>
      <c r="I141" s="235" t="s">
        <v>323</v>
      </c>
      <c r="J141" s="235"/>
      <c r="K141" s="283"/>
    </row>
    <row r="142" s="1" customFormat="1" ht="15" customHeight="1">
      <c r="B142" s="280"/>
      <c r="C142" s="235" t="s">
        <v>345</v>
      </c>
      <c r="D142" s="235"/>
      <c r="E142" s="235"/>
      <c r="F142" s="258" t="s">
        <v>288</v>
      </c>
      <c r="G142" s="235"/>
      <c r="H142" s="235" t="s">
        <v>346</v>
      </c>
      <c r="I142" s="235" t="s">
        <v>323</v>
      </c>
      <c r="J142" s="235"/>
      <c r="K142" s="283"/>
    </row>
    <row r="143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="1" customFormat="1" ht="18.75" customHeight="1">
      <c r="B144" s="271"/>
      <c r="C144" s="271"/>
      <c r="D144" s="271"/>
      <c r="E144" s="271"/>
      <c r="F144" s="272"/>
      <c r="G144" s="271"/>
      <c r="H144" s="271"/>
      <c r="I144" s="271"/>
      <c r="J144" s="271"/>
      <c r="K144" s="271"/>
    </row>
    <row r="145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="1" customFormat="1" ht="45" customHeight="1">
      <c r="B147" s="247"/>
      <c r="C147" s="248" t="s">
        <v>347</v>
      </c>
      <c r="D147" s="248"/>
      <c r="E147" s="248"/>
      <c r="F147" s="248"/>
      <c r="G147" s="248"/>
      <c r="H147" s="248"/>
      <c r="I147" s="248"/>
      <c r="J147" s="248"/>
      <c r="K147" s="249"/>
    </row>
    <row r="148" s="1" customFormat="1" ht="17.25" customHeight="1">
      <c r="B148" s="247"/>
      <c r="C148" s="250" t="s">
        <v>282</v>
      </c>
      <c r="D148" s="250"/>
      <c r="E148" s="250"/>
      <c r="F148" s="250" t="s">
        <v>283</v>
      </c>
      <c r="G148" s="251"/>
      <c r="H148" s="250" t="s">
        <v>51</v>
      </c>
      <c r="I148" s="250" t="s">
        <v>54</v>
      </c>
      <c r="J148" s="250" t="s">
        <v>284</v>
      </c>
      <c r="K148" s="249"/>
    </row>
    <row r="149" s="1" customFormat="1" ht="17.25" customHeight="1">
      <c r="B149" s="247"/>
      <c r="C149" s="252" t="s">
        <v>285</v>
      </c>
      <c r="D149" s="252"/>
      <c r="E149" s="252"/>
      <c r="F149" s="253" t="s">
        <v>286</v>
      </c>
      <c r="G149" s="254"/>
      <c r="H149" s="252"/>
      <c r="I149" s="252"/>
      <c r="J149" s="252" t="s">
        <v>287</v>
      </c>
      <c r="K149" s="249"/>
    </row>
    <row r="150" s="1" customFormat="1" ht="5.25" customHeight="1">
      <c r="B150" s="260"/>
      <c r="C150" s="255"/>
      <c r="D150" s="255"/>
      <c r="E150" s="255"/>
      <c r="F150" s="255"/>
      <c r="G150" s="256"/>
      <c r="H150" s="255"/>
      <c r="I150" s="255"/>
      <c r="J150" s="255"/>
      <c r="K150" s="283"/>
    </row>
    <row r="151" s="1" customFormat="1" ht="15" customHeight="1">
      <c r="B151" s="260"/>
      <c r="C151" s="287" t="s">
        <v>291</v>
      </c>
      <c r="D151" s="235"/>
      <c r="E151" s="235"/>
      <c r="F151" s="288" t="s">
        <v>288</v>
      </c>
      <c r="G151" s="235"/>
      <c r="H151" s="287" t="s">
        <v>328</v>
      </c>
      <c r="I151" s="287" t="s">
        <v>290</v>
      </c>
      <c r="J151" s="287">
        <v>120</v>
      </c>
      <c r="K151" s="283"/>
    </row>
    <row r="152" s="1" customFormat="1" ht="15" customHeight="1">
      <c r="B152" s="260"/>
      <c r="C152" s="287" t="s">
        <v>337</v>
      </c>
      <c r="D152" s="235"/>
      <c r="E152" s="235"/>
      <c r="F152" s="288" t="s">
        <v>288</v>
      </c>
      <c r="G152" s="235"/>
      <c r="H152" s="287" t="s">
        <v>348</v>
      </c>
      <c r="I152" s="287" t="s">
        <v>290</v>
      </c>
      <c r="J152" s="287" t="s">
        <v>339</v>
      </c>
      <c r="K152" s="283"/>
    </row>
    <row r="153" s="1" customFormat="1" ht="15" customHeight="1">
      <c r="B153" s="260"/>
      <c r="C153" s="287" t="s">
        <v>79</v>
      </c>
      <c r="D153" s="235"/>
      <c r="E153" s="235"/>
      <c r="F153" s="288" t="s">
        <v>288</v>
      </c>
      <c r="G153" s="235"/>
      <c r="H153" s="287" t="s">
        <v>349</v>
      </c>
      <c r="I153" s="287" t="s">
        <v>290</v>
      </c>
      <c r="J153" s="287" t="s">
        <v>339</v>
      </c>
      <c r="K153" s="283"/>
    </row>
    <row r="154" s="1" customFormat="1" ht="15" customHeight="1">
      <c r="B154" s="260"/>
      <c r="C154" s="287" t="s">
        <v>293</v>
      </c>
      <c r="D154" s="235"/>
      <c r="E154" s="235"/>
      <c r="F154" s="288" t="s">
        <v>294</v>
      </c>
      <c r="G154" s="235"/>
      <c r="H154" s="287" t="s">
        <v>328</v>
      </c>
      <c r="I154" s="287" t="s">
        <v>290</v>
      </c>
      <c r="J154" s="287">
        <v>50</v>
      </c>
      <c r="K154" s="283"/>
    </row>
    <row r="155" s="1" customFormat="1" ht="15" customHeight="1">
      <c r="B155" s="260"/>
      <c r="C155" s="287" t="s">
        <v>296</v>
      </c>
      <c r="D155" s="235"/>
      <c r="E155" s="235"/>
      <c r="F155" s="288" t="s">
        <v>288</v>
      </c>
      <c r="G155" s="235"/>
      <c r="H155" s="287" t="s">
        <v>328</v>
      </c>
      <c r="I155" s="287" t="s">
        <v>298</v>
      </c>
      <c r="J155" s="287"/>
      <c r="K155" s="283"/>
    </row>
    <row r="156" s="1" customFormat="1" ht="15" customHeight="1">
      <c r="B156" s="260"/>
      <c r="C156" s="287" t="s">
        <v>307</v>
      </c>
      <c r="D156" s="235"/>
      <c r="E156" s="235"/>
      <c r="F156" s="288" t="s">
        <v>294</v>
      </c>
      <c r="G156" s="235"/>
      <c r="H156" s="287" t="s">
        <v>328</v>
      </c>
      <c r="I156" s="287" t="s">
        <v>290</v>
      </c>
      <c r="J156" s="287">
        <v>50</v>
      </c>
      <c r="K156" s="283"/>
    </row>
    <row r="157" s="1" customFormat="1" ht="15" customHeight="1">
      <c r="B157" s="260"/>
      <c r="C157" s="287" t="s">
        <v>315</v>
      </c>
      <c r="D157" s="235"/>
      <c r="E157" s="235"/>
      <c r="F157" s="288" t="s">
        <v>294</v>
      </c>
      <c r="G157" s="235"/>
      <c r="H157" s="287" t="s">
        <v>328</v>
      </c>
      <c r="I157" s="287" t="s">
        <v>290</v>
      </c>
      <c r="J157" s="287">
        <v>50</v>
      </c>
      <c r="K157" s="283"/>
    </row>
    <row r="158" s="1" customFormat="1" ht="15" customHeight="1">
      <c r="B158" s="260"/>
      <c r="C158" s="287" t="s">
        <v>313</v>
      </c>
      <c r="D158" s="235"/>
      <c r="E158" s="235"/>
      <c r="F158" s="288" t="s">
        <v>294</v>
      </c>
      <c r="G158" s="235"/>
      <c r="H158" s="287" t="s">
        <v>328</v>
      </c>
      <c r="I158" s="287" t="s">
        <v>290</v>
      </c>
      <c r="J158" s="287">
        <v>50</v>
      </c>
      <c r="K158" s="283"/>
    </row>
    <row r="159" s="1" customFormat="1" ht="15" customHeight="1">
      <c r="B159" s="260"/>
      <c r="C159" s="287" t="s">
        <v>93</v>
      </c>
      <c r="D159" s="235"/>
      <c r="E159" s="235"/>
      <c r="F159" s="288" t="s">
        <v>288</v>
      </c>
      <c r="G159" s="235"/>
      <c r="H159" s="287" t="s">
        <v>350</v>
      </c>
      <c r="I159" s="287" t="s">
        <v>290</v>
      </c>
      <c r="J159" s="287" t="s">
        <v>351</v>
      </c>
      <c r="K159" s="283"/>
    </row>
    <row r="160" s="1" customFormat="1" ht="15" customHeight="1">
      <c r="B160" s="260"/>
      <c r="C160" s="287" t="s">
        <v>352</v>
      </c>
      <c r="D160" s="235"/>
      <c r="E160" s="235"/>
      <c r="F160" s="288" t="s">
        <v>288</v>
      </c>
      <c r="G160" s="235"/>
      <c r="H160" s="287" t="s">
        <v>353</v>
      </c>
      <c r="I160" s="287" t="s">
        <v>323</v>
      </c>
      <c r="J160" s="287"/>
      <c r="K160" s="283"/>
    </row>
    <row r="161" s="1" customFormat="1" ht="15" customHeight="1">
      <c r="B161" s="289"/>
      <c r="C161" s="269"/>
      <c r="D161" s="269"/>
      <c r="E161" s="269"/>
      <c r="F161" s="269"/>
      <c r="G161" s="269"/>
      <c r="H161" s="269"/>
      <c r="I161" s="269"/>
      <c r="J161" s="269"/>
      <c r="K161" s="290"/>
    </row>
    <row r="162" s="1" customFormat="1" ht="18.75" customHeight="1">
      <c r="B162" s="271"/>
      <c r="C162" s="281"/>
      <c r="D162" s="281"/>
      <c r="E162" s="281"/>
      <c r="F162" s="291"/>
      <c r="G162" s="281"/>
      <c r="H162" s="281"/>
      <c r="I162" s="281"/>
      <c r="J162" s="281"/>
      <c r="K162" s="271"/>
    </row>
    <row r="163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="1" customFormat="1" ht="7.5" customHeight="1">
      <c r="B164" s="222"/>
      <c r="C164" s="223"/>
      <c r="D164" s="223"/>
      <c r="E164" s="223"/>
      <c r="F164" s="223"/>
      <c r="G164" s="223"/>
      <c r="H164" s="223"/>
      <c r="I164" s="223"/>
      <c r="J164" s="223"/>
      <c r="K164" s="224"/>
    </row>
    <row r="165" s="1" customFormat="1" ht="45" customHeight="1">
      <c r="B165" s="225"/>
      <c r="C165" s="226" t="s">
        <v>354</v>
      </c>
      <c r="D165" s="226"/>
      <c r="E165" s="226"/>
      <c r="F165" s="226"/>
      <c r="G165" s="226"/>
      <c r="H165" s="226"/>
      <c r="I165" s="226"/>
      <c r="J165" s="226"/>
      <c r="K165" s="227"/>
    </row>
    <row r="166" s="1" customFormat="1" ht="17.25" customHeight="1">
      <c r="B166" s="225"/>
      <c r="C166" s="250" t="s">
        <v>282</v>
      </c>
      <c r="D166" s="250"/>
      <c r="E166" s="250"/>
      <c r="F166" s="250" t="s">
        <v>283</v>
      </c>
      <c r="G166" s="292"/>
      <c r="H166" s="293" t="s">
        <v>51</v>
      </c>
      <c r="I166" s="293" t="s">
        <v>54</v>
      </c>
      <c r="J166" s="250" t="s">
        <v>284</v>
      </c>
      <c r="K166" s="227"/>
    </row>
    <row r="167" s="1" customFormat="1" ht="17.25" customHeight="1">
      <c r="B167" s="228"/>
      <c r="C167" s="252" t="s">
        <v>285</v>
      </c>
      <c r="D167" s="252"/>
      <c r="E167" s="252"/>
      <c r="F167" s="253" t="s">
        <v>286</v>
      </c>
      <c r="G167" s="294"/>
      <c r="H167" s="295"/>
      <c r="I167" s="295"/>
      <c r="J167" s="252" t="s">
        <v>287</v>
      </c>
      <c r="K167" s="230"/>
    </row>
    <row r="168" s="1" customFormat="1" ht="5.25" customHeight="1">
      <c r="B168" s="260"/>
      <c r="C168" s="255"/>
      <c r="D168" s="255"/>
      <c r="E168" s="255"/>
      <c r="F168" s="255"/>
      <c r="G168" s="256"/>
      <c r="H168" s="255"/>
      <c r="I168" s="255"/>
      <c r="J168" s="255"/>
      <c r="K168" s="283"/>
    </row>
    <row r="169" s="1" customFormat="1" ht="15" customHeight="1">
      <c r="B169" s="260"/>
      <c r="C169" s="235" t="s">
        <v>291</v>
      </c>
      <c r="D169" s="235"/>
      <c r="E169" s="235"/>
      <c r="F169" s="258" t="s">
        <v>288</v>
      </c>
      <c r="G169" s="235"/>
      <c r="H169" s="235" t="s">
        <v>328</v>
      </c>
      <c r="I169" s="235" t="s">
        <v>290</v>
      </c>
      <c r="J169" s="235">
        <v>120</v>
      </c>
      <c r="K169" s="283"/>
    </row>
    <row r="170" s="1" customFormat="1" ht="15" customHeight="1">
      <c r="B170" s="260"/>
      <c r="C170" s="235" t="s">
        <v>337</v>
      </c>
      <c r="D170" s="235"/>
      <c r="E170" s="235"/>
      <c r="F170" s="258" t="s">
        <v>288</v>
      </c>
      <c r="G170" s="235"/>
      <c r="H170" s="235" t="s">
        <v>338</v>
      </c>
      <c r="I170" s="235" t="s">
        <v>290</v>
      </c>
      <c r="J170" s="235" t="s">
        <v>339</v>
      </c>
      <c r="K170" s="283"/>
    </row>
    <row r="171" s="1" customFormat="1" ht="15" customHeight="1">
      <c r="B171" s="260"/>
      <c r="C171" s="235" t="s">
        <v>79</v>
      </c>
      <c r="D171" s="235"/>
      <c r="E171" s="235"/>
      <c r="F171" s="258" t="s">
        <v>288</v>
      </c>
      <c r="G171" s="235"/>
      <c r="H171" s="235" t="s">
        <v>355</v>
      </c>
      <c r="I171" s="235" t="s">
        <v>290</v>
      </c>
      <c r="J171" s="235" t="s">
        <v>339</v>
      </c>
      <c r="K171" s="283"/>
    </row>
    <row r="172" s="1" customFormat="1" ht="15" customHeight="1">
      <c r="B172" s="260"/>
      <c r="C172" s="235" t="s">
        <v>293</v>
      </c>
      <c r="D172" s="235"/>
      <c r="E172" s="235"/>
      <c r="F172" s="258" t="s">
        <v>294</v>
      </c>
      <c r="G172" s="235"/>
      <c r="H172" s="235" t="s">
        <v>355</v>
      </c>
      <c r="I172" s="235" t="s">
        <v>290</v>
      </c>
      <c r="J172" s="235">
        <v>50</v>
      </c>
      <c r="K172" s="283"/>
    </row>
    <row r="173" s="1" customFormat="1" ht="15" customHeight="1">
      <c r="B173" s="260"/>
      <c r="C173" s="235" t="s">
        <v>296</v>
      </c>
      <c r="D173" s="235"/>
      <c r="E173" s="235"/>
      <c r="F173" s="258" t="s">
        <v>288</v>
      </c>
      <c r="G173" s="235"/>
      <c r="H173" s="235" t="s">
        <v>355</v>
      </c>
      <c r="I173" s="235" t="s">
        <v>298</v>
      </c>
      <c r="J173" s="235"/>
      <c r="K173" s="283"/>
    </row>
    <row r="174" s="1" customFormat="1" ht="15" customHeight="1">
      <c r="B174" s="260"/>
      <c r="C174" s="235" t="s">
        <v>307</v>
      </c>
      <c r="D174" s="235"/>
      <c r="E174" s="235"/>
      <c r="F174" s="258" t="s">
        <v>294</v>
      </c>
      <c r="G174" s="235"/>
      <c r="H174" s="235" t="s">
        <v>355</v>
      </c>
      <c r="I174" s="235" t="s">
        <v>290</v>
      </c>
      <c r="J174" s="235">
        <v>50</v>
      </c>
      <c r="K174" s="283"/>
    </row>
    <row r="175" s="1" customFormat="1" ht="15" customHeight="1">
      <c r="B175" s="260"/>
      <c r="C175" s="235" t="s">
        <v>315</v>
      </c>
      <c r="D175" s="235"/>
      <c r="E175" s="235"/>
      <c r="F175" s="258" t="s">
        <v>294</v>
      </c>
      <c r="G175" s="235"/>
      <c r="H175" s="235" t="s">
        <v>355</v>
      </c>
      <c r="I175" s="235" t="s">
        <v>290</v>
      </c>
      <c r="J175" s="235">
        <v>50</v>
      </c>
      <c r="K175" s="283"/>
    </row>
    <row r="176" s="1" customFormat="1" ht="15" customHeight="1">
      <c r="B176" s="260"/>
      <c r="C176" s="235" t="s">
        <v>313</v>
      </c>
      <c r="D176" s="235"/>
      <c r="E176" s="235"/>
      <c r="F176" s="258" t="s">
        <v>294</v>
      </c>
      <c r="G176" s="235"/>
      <c r="H176" s="235" t="s">
        <v>355</v>
      </c>
      <c r="I176" s="235" t="s">
        <v>290</v>
      </c>
      <c r="J176" s="235">
        <v>50</v>
      </c>
      <c r="K176" s="283"/>
    </row>
    <row r="177" s="1" customFormat="1" ht="15" customHeight="1">
      <c r="B177" s="260"/>
      <c r="C177" s="235" t="s">
        <v>101</v>
      </c>
      <c r="D177" s="235"/>
      <c r="E177" s="235"/>
      <c r="F177" s="258" t="s">
        <v>288</v>
      </c>
      <c r="G177" s="235"/>
      <c r="H177" s="235" t="s">
        <v>356</v>
      </c>
      <c r="I177" s="235" t="s">
        <v>357</v>
      </c>
      <c r="J177" s="235"/>
      <c r="K177" s="283"/>
    </row>
    <row r="178" s="1" customFormat="1" ht="15" customHeight="1">
      <c r="B178" s="260"/>
      <c r="C178" s="235" t="s">
        <v>54</v>
      </c>
      <c r="D178" s="235"/>
      <c r="E178" s="235"/>
      <c r="F178" s="258" t="s">
        <v>288</v>
      </c>
      <c r="G178" s="235"/>
      <c r="H178" s="235" t="s">
        <v>358</v>
      </c>
      <c r="I178" s="235" t="s">
        <v>359</v>
      </c>
      <c r="J178" s="235">
        <v>1</v>
      </c>
      <c r="K178" s="283"/>
    </row>
    <row r="179" s="1" customFormat="1" ht="15" customHeight="1">
      <c r="B179" s="260"/>
      <c r="C179" s="235" t="s">
        <v>50</v>
      </c>
      <c r="D179" s="235"/>
      <c r="E179" s="235"/>
      <c r="F179" s="258" t="s">
        <v>288</v>
      </c>
      <c r="G179" s="235"/>
      <c r="H179" s="235" t="s">
        <v>360</v>
      </c>
      <c r="I179" s="235" t="s">
        <v>290</v>
      </c>
      <c r="J179" s="235">
        <v>20</v>
      </c>
      <c r="K179" s="283"/>
    </row>
    <row r="180" s="1" customFormat="1" ht="15" customHeight="1">
      <c r="B180" s="260"/>
      <c r="C180" s="235" t="s">
        <v>51</v>
      </c>
      <c r="D180" s="235"/>
      <c r="E180" s="235"/>
      <c r="F180" s="258" t="s">
        <v>288</v>
      </c>
      <c r="G180" s="235"/>
      <c r="H180" s="235" t="s">
        <v>361</v>
      </c>
      <c r="I180" s="235" t="s">
        <v>290</v>
      </c>
      <c r="J180" s="235">
        <v>255</v>
      </c>
      <c r="K180" s="283"/>
    </row>
    <row r="181" s="1" customFormat="1" ht="15" customHeight="1">
      <c r="B181" s="260"/>
      <c r="C181" s="235" t="s">
        <v>102</v>
      </c>
      <c r="D181" s="235"/>
      <c r="E181" s="235"/>
      <c r="F181" s="258" t="s">
        <v>288</v>
      </c>
      <c r="G181" s="235"/>
      <c r="H181" s="235" t="s">
        <v>252</v>
      </c>
      <c r="I181" s="235" t="s">
        <v>290</v>
      </c>
      <c r="J181" s="235">
        <v>10</v>
      </c>
      <c r="K181" s="283"/>
    </row>
    <row r="182" s="1" customFormat="1" ht="15" customHeight="1">
      <c r="B182" s="260"/>
      <c r="C182" s="235" t="s">
        <v>103</v>
      </c>
      <c r="D182" s="235"/>
      <c r="E182" s="235"/>
      <c r="F182" s="258" t="s">
        <v>288</v>
      </c>
      <c r="G182" s="235"/>
      <c r="H182" s="235" t="s">
        <v>362</v>
      </c>
      <c r="I182" s="235" t="s">
        <v>323</v>
      </c>
      <c r="J182" s="235"/>
      <c r="K182" s="283"/>
    </row>
    <row r="183" s="1" customFormat="1" ht="15" customHeight="1">
      <c r="B183" s="260"/>
      <c r="C183" s="235" t="s">
        <v>363</v>
      </c>
      <c r="D183" s="235"/>
      <c r="E183" s="235"/>
      <c r="F183" s="258" t="s">
        <v>288</v>
      </c>
      <c r="G183" s="235"/>
      <c r="H183" s="235" t="s">
        <v>364</v>
      </c>
      <c r="I183" s="235" t="s">
        <v>323</v>
      </c>
      <c r="J183" s="235"/>
      <c r="K183" s="283"/>
    </row>
    <row r="184" s="1" customFormat="1" ht="15" customHeight="1">
      <c r="B184" s="260"/>
      <c r="C184" s="235" t="s">
        <v>352</v>
      </c>
      <c r="D184" s="235"/>
      <c r="E184" s="235"/>
      <c r="F184" s="258" t="s">
        <v>288</v>
      </c>
      <c r="G184" s="235"/>
      <c r="H184" s="235" t="s">
        <v>365</v>
      </c>
      <c r="I184" s="235" t="s">
        <v>323</v>
      </c>
      <c r="J184" s="235"/>
      <c r="K184" s="283"/>
    </row>
    <row r="185" s="1" customFormat="1" ht="15" customHeight="1">
      <c r="B185" s="260"/>
      <c r="C185" s="235" t="s">
        <v>105</v>
      </c>
      <c r="D185" s="235"/>
      <c r="E185" s="235"/>
      <c r="F185" s="258" t="s">
        <v>294</v>
      </c>
      <c r="G185" s="235"/>
      <c r="H185" s="235" t="s">
        <v>366</v>
      </c>
      <c r="I185" s="235" t="s">
        <v>290</v>
      </c>
      <c r="J185" s="235">
        <v>50</v>
      </c>
      <c r="K185" s="283"/>
    </row>
    <row r="186" s="1" customFormat="1" ht="15" customHeight="1">
      <c r="B186" s="260"/>
      <c r="C186" s="235" t="s">
        <v>367</v>
      </c>
      <c r="D186" s="235"/>
      <c r="E186" s="235"/>
      <c r="F186" s="258" t="s">
        <v>294</v>
      </c>
      <c r="G186" s="235"/>
      <c r="H186" s="235" t="s">
        <v>368</v>
      </c>
      <c r="I186" s="235" t="s">
        <v>369</v>
      </c>
      <c r="J186" s="235"/>
      <c r="K186" s="283"/>
    </row>
    <row r="187" s="1" customFormat="1" ht="15" customHeight="1">
      <c r="B187" s="260"/>
      <c r="C187" s="235" t="s">
        <v>370</v>
      </c>
      <c r="D187" s="235"/>
      <c r="E187" s="235"/>
      <c r="F187" s="258" t="s">
        <v>294</v>
      </c>
      <c r="G187" s="235"/>
      <c r="H187" s="235" t="s">
        <v>371</v>
      </c>
      <c r="I187" s="235" t="s">
        <v>369</v>
      </c>
      <c r="J187" s="235"/>
      <c r="K187" s="283"/>
    </row>
    <row r="188" s="1" customFormat="1" ht="15" customHeight="1">
      <c r="B188" s="260"/>
      <c r="C188" s="235" t="s">
        <v>372</v>
      </c>
      <c r="D188" s="235"/>
      <c r="E188" s="235"/>
      <c r="F188" s="258" t="s">
        <v>294</v>
      </c>
      <c r="G188" s="235"/>
      <c r="H188" s="235" t="s">
        <v>373</v>
      </c>
      <c r="I188" s="235" t="s">
        <v>369</v>
      </c>
      <c r="J188" s="235"/>
      <c r="K188" s="283"/>
    </row>
    <row r="189" s="1" customFormat="1" ht="15" customHeight="1">
      <c r="B189" s="260"/>
      <c r="C189" s="296" t="s">
        <v>374</v>
      </c>
      <c r="D189" s="235"/>
      <c r="E189" s="235"/>
      <c r="F189" s="258" t="s">
        <v>294</v>
      </c>
      <c r="G189" s="235"/>
      <c r="H189" s="235" t="s">
        <v>375</v>
      </c>
      <c r="I189" s="235" t="s">
        <v>376</v>
      </c>
      <c r="J189" s="297" t="s">
        <v>377</v>
      </c>
      <c r="K189" s="283"/>
    </row>
    <row r="190" s="1" customFormat="1" ht="15" customHeight="1">
      <c r="B190" s="260"/>
      <c r="C190" s="296" t="s">
        <v>39</v>
      </c>
      <c r="D190" s="235"/>
      <c r="E190" s="235"/>
      <c r="F190" s="258" t="s">
        <v>288</v>
      </c>
      <c r="G190" s="235"/>
      <c r="H190" s="232" t="s">
        <v>378</v>
      </c>
      <c r="I190" s="235" t="s">
        <v>379</v>
      </c>
      <c r="J190" s="235"/>
      <c r="K190" s="283"/>
    </row>
    <row r="191" s="1" customFormat="1" ht="15" customHeight="1">
      <c r="B191" s="260"/>
      <c r="C191" s="296" t="s">
        <v>380</v>
      </c>
      <c r="D191" s="235"/>
      <c r="E191" s="235"/>
      <c r="F191" s="258" t="s">
        <v>288</v>
      </c>
      <c r="G191" s="235"/>
      <c r="H191" s="235" t="s">
        <v>381</v>
      </c>
      <c r="I191" s="235" t="s">
        <v>323</v>
      </c>
      <c r="J191" s="235"/>
      <c r="K191" s="283"/>
    </row>
    <row r="192" s="1" customFormat="1" ht="15" customHeight="1">
      <c r="B192" s="260"/>
      <c r="C192" s="296" t="s">
        <v>382</v>
      </c>
      <c r="D192" s="235"/>
      <c r="E192" s="235"/>
      <c r="F192" s="258" t="s">
        <v>288</v>
      </c>
      <c r="G192" s="235"/>
      <c r="H192" s="235" t="s">
        <v>383</v>
      </c>
      <c r="I192" s="235" t="s">
        <v>323</v>
      </c>
      <c r="J192" s="235"/>
      <c r="K192" s="283"/>
    </row>
    <row r="193" s="1" customFormat="1" ht="15" customHeight="1">
      <c r="B193" s="260"/>
      <c r="C193" s="296" t="s">
        <v>384</v>
      </c>
      <c r="D193" s="235"/>
      <c r="E193" s="235"/>
      <c r="F193" s="258" t="s">
        <v>294</v>
      </c>
      <c r="G193" s="235"/>
      <c r="H193" s="235" t="s">
        <v>385</v>
      </c>
      <c r="I193" s="235" t="s">
        <v>323</v>
      </c>
      <c r="J193" s="235"/>
      <c r="K193" s="283"/>
    </row>
    <row r="194" s="1" customFormat="1" ht="15" customHeight="1">
      <c r="B194" s="289"/>
      <c r="C194" s="298"/>
      <c r="D194" s="269"/>
      <c r="E194" s="269"/>
      <c r="F194" s="269"/>
      <c r="G194" s="269"/>
      <c r="H194" s="269"/>
      <c r="I194" s="269"/>
      <c r="J194" s="269"/>
      <c r="K194" s="290"/>
    </row>
    <row r="195" s="1" customFormat="1" ht="18.75" customHeight="1">
      <c r="B195" s="271"/>
      <c r="C195" s="281"/>
      <c r="D195" s="281"/>
      <c r="E195" s="281"/>
      <c r="F195" s="291"/>
      <c r="G195" s="281"/>
      <c r="H195" s="281"/>
      <c r="I195" s="281"/>
      <c r="J195" s="281"/>
      <c r="K195" s="271"/>
    </row>
    <row r="196" s="1" customFormat="1" ht="18.75" customHeight="1">
      <c r="B196" s="271"/>
      <c r="C196" s="281"/>
      <c r="D196" s="281"/>
      <c r="E196" s="281"/>
      <c r="F196" s="291"/>
      <c r="G196" s="281"/>
      <c r="H196" s="281"/>
      <c r="I196" s="281"/>
      <c r="J196" s="281"/>
      <c r="K196" s="271"/>
    </row>
    <row r="197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="1" customFormat="1" ht="13.5">
      <c r="B198" s="222"/>
      <c r="C198" s="223"/>
      <c r="D198" s="223"/>
      <c r="E198" s="223"/>
      <c r="F198" s="223"/>
      <c r="G198" s="223"/>
      <c r="H198" s="223"/>
      <c r="I198" s="223"/>
      <c r="J198" s="223"/>
      <c r="K198" s="224"/>
    </row>
    <row r="199" s="1" customFormat="1" ht="21">
      <c r="B199" s="225"/>
      <c r="C199" s="226" t="s">
        <v>386</v>
      </c>
      <c r="D199" s="226"/>
      <c r="E199" s="226"/>
      <c r="F199" s="226"/>
      <c r="G199" s="226"/>
      <c r="H199" s="226"/>
      <c r="I199" s="226"/>
      <c r="J199" s="226"/>
      <c r="K199" s="227"/>
    </row>
    <row r="200" s="1" customFormat="1" ht="25.5" customHeight="1">
      <c r="B200" s="225"/>
      <c r="C200" s="299" t="s">
        <v>387</v>
      </c>
      <c r="D200" s="299"/>
      <c r="E200" s="299"/>
      <c r="F200" s="299" t="s">
        <v>388</v>
      </c>
      <c r="G200" s="300"/>
      <c r="H200" s="299" t="s">
        <v>389</v>
      </c>
      <c r="I200" s="299"/>
      <c r="J200" s="299"/>
      <c r="K200" s="227"/>
    </row>
    <row r="201" s="1" customFormat="1" ht="5.25" customHeight="1">
      <c r="B201" s="260"/>
      <c r="C201" s="255"/>
      <c r="D201" s="255"/>
      <c r="E201" s="255"/>
      <c r="F201" s="255"/>
      <c r="G201" s="281"/>
      <c r="H201" s="255"/>
      <c r="I201" s="255"/>
      <c r="J201" s="255"/>
      <c r="K201" s="283"/>
    </row>
    <row r="202" s="1" customFormat="1" ht="15" customHeight="1">
      <c r="B202" s="260"/>
      <c r="C202" s="235" t="s">
        <v>379</v>
      </c>
      <c r="D202" s="235"/>
      <c r="E202" s="235"/>
      <c r="F202" s="258" t="s">
        <v>40</v>
      </c>
      <c r="G202" s="235"/>
      <c r="H202" s="235" t="s">
        <v>390</v>
      </c>
      <c r="I202" s="235"/>
      <c r="J202" s="235"/>
      <c r="K202" s="283"/>
    </row>
    <row r="203" s="1" customFormat="1" ht="15" customHeight="1">
      <c r="B203" s="260"/>
      <c r="C203" s="235"/>
      <c r="D203" s="235"/>
      <c r="E203" s="235"/>
      <c r="F203" s="258" t="s">
        <v>41</v>
      </c>
      <c r="G203" s="235"/>
      <c r="H203" s="235" t="s">
        <v>391</v>
      </c>
      <c r="I203" s="235"/>
      <c r="J203" s="235"/>
      <c r="K203" s="283"/>
    </row>
    <row r="204" s="1" customFormat="1" ht="15" customHeight="1">
      <c r="B204" s="260"/>
      <c r="C204" s="235"/>
      <c r="D204" s="235"/>
      <c r="E204" s="235"/>
      <c r="F204" s="258" t="s">
        <v>44</v>
      </c>
      <c r="G204" s="235"/>
      <c r="H204" s="235" t="s">
        <v>392</v>
      </c>
      <c r="I204" s="235"/>
      <c r="J204" s="235"/>
      <c r="K204" s="283"/>
    </row>
    <row r="205" s="1" customFormat="1" ht="15" customHeight="1">
      <c r="B205" s="260"/>
      <c r="C205" s="235"/>
      <c r="D205" s="235"/>
      <c r="E205" s="235"/>
      <c r="F205" s="258" t="s">
        <v>42</v>
      </c>
      <c r="G205" s="235"/>
      <c r="H205" s="235" t="s">
        <v>393</v>
      </c>
      <c r="I205" s="235"/>
      <c r="J205" s="235"/>
      <c r="K205" s="283"/>
    </row>
    <row r="206" s="1" customFormat="1" ht="15" customHeight="1">
      <c r="B206" s="260"/>
      <c r="C206" s="235"/>
      <c r="D206" s="235"/>
      <c r="E206" s="235"/>
      <c r="F206" s="258" t="s">
        <v>43</v>
      </c>
      <c r="G206" s="235"/>
      <c r="H206" s="235" t="s">
        <v>394</v>
      </c>
      <c r="I206" s="235"/>
      <c r="J206" s="235"/>
      <c r="K206" s="283"/>
    </row>
    <row r="207" s="1" customFormat="1" ht="15" customHeight="1">
      <c r="B207" s="260"/>
      <c r="C207" s="235"/>
      <c r="D207" s="235"/>
      <c r="E207" s="235"/>
      <c r="F207" s="258"/>
      <c r="G207" s="235"/>
      <c r="H207" s="235"/>
      <c r="I207" s="235"/>
      <c r="J207" s="235"/>
      <c r="K207" s="283"/>
    </row>
    <row r="208" s="1" customFormat="1" ht="15" customHeight="1">
      <c r="B208" s="260"/>
      <c r="C208" s="235" t="s">
        <v>335</v>
      </c>
      <c r="D208" s="235"/>
      <c r="E208" s="235"/>
      <c r="F208" s="258" t="s">
        <v>75</v>
      </c>
      <c r="G208" s="235"/>
      <c r="H208" s="235" t="s">
        <v>395</v>
      </c>
      <c r="I208" s="235"/>
      <c r="J208" s="235"/>
      <c r="K208" s="283"/>
    </row>
    <row r="209" s="1" customFormat="1" ht="15" customHeight="1">
      <c r="B209" s="260"/>
      <c r="C209" s="235"/>
      <c r="D209" s="235"/>
      <c r="E209" s="235"/>
      <c r="F209" s="258" t="s">
        <v>231</v>
      </c>
      <c r="G209" s="235"/>
      <c r="H209" s="235" t="s">
        <v>232</v>
      </c>
      <c r="I209" s="235"/>
      <c r="J209" s="235"/>
      <c r="K209" s="283"/>
    </row>
    <row r="210" s="1" customFormat="1" ht="15" customHeight="1">
      <c r="B210" s="260"/>
      <c r="C210" s="235"/>
      <c r="D210" s="235"/>
      <c r="E210" s="235"/>
      <c r="F210" s="258" t="s">
        <v>229</v>
      </c>
      <c r="G210" s="235"/>
      <c r="H210" s="235" t="s">
        <v>396</v>
      </c>
      <c r="I210" s="235"/>
      <c r="J210" s="235"/>
      <c r="K210" s="283"/>
    </row>
    <row r="211" s="1" customFormat="1" ht="15" customHeight="1">
      <c r="B211" s="301"/>
      <c r="C211" s="235"/>
      <c r="D211" s="235"/>
      <c r="E211" s="235"/>
      <c r="F211" s="258" t="s">
        <v>233</v>
      </c>
      <c r="G211" s="296"/>
      <c r="H211" s="287" t="s">
        <v>234</v>
      </c>
      <c r="I211" s="287"/>
      <c r="J211" s="287"/>
      <c r="K211" s="302"/>
    </row>
    <row r="212" s="1" customFormat="1" ht="15" customHeight="1">
      <c r="B212" s="301"/>
      <c r="C212" s="235"/>
      <c r="D212" s="235"/>
      <c r="E212" s="235"/>
      <c r="F212" s="258" t="s">
        <v>235</v>
      </c>
      <c r="G212" s="296"/>
      <c r="H212" s="287" t="s">
        <v>397</v>
      </c>
      <c r="I212" s="287"/>
      <c r="J212" s="287"/>
      <c r="K212" s="302"/>
    </row>
    <row r="213" s="1" customFormat="1" ht="15" customHeight="1">
      <c r="B213" s="301"/>
      <c r="C213" s="235"/>
      <c r="D213" s="235"/>
      <c r="E213" s="235"/>
      <c r="F213" s="258"/>
      <c r="G213" s="296"/>
      <c r="H213" s="287"/>
      <c r="I213" s="287"/>
      <c r="J213" s="287"/>
      <c r="K213" s="302"/>
    </row>
    <row r="214" s="1" customFormat="1" ht="15" customHeight="1">
      <c r="B214" s="301"/>
      <c r="C214" s="235" t="s">
        <v>359</v>
      </c>
      <c r="D214" s="235"/>
      <c r="E214" s="235"/>
      <c r="F214" s="258">
        <v>1</v>
      </c>
      <c r="G214" s="296"/>
      <c r="H214" s="287" t="s">
        <v>398</v>
      </c>
      <c r="I214" s="287"/>
      <c r="J214" s="287"/>
      <c r="K214" s="302"/>
    </row>
    <row r="215" s="1" customFormat="1" ht="15" customHeight="1">
      <c r="B215" s="301"/>
      <c r="C215" s="235"/>
      <c r="D215" s="235"/>
      <c r="E215" s="235"/>
      <c r="F215" s="258">
        <v>2</v>
      </c>
      <c r="G215" s="296"/>
      <c r="H215" s="287" t="s">
        <v>399</v>
      </c>
      <c r="I215" s="287"/>
      <c r="J215" s="287"/>
      <c r="K215" s="302"/>
    </row>
    <row r="216" s="1" customFormat="1" ht="15" customHeight="1">
      <c r="B216" s="301"/>
      <c r="C216" s="235"/>
      <c r="D216" s="235"/>
      <c r="E216" s="235"/>
      <c r="F216" s="258">
        <v>3</v>
      </c>
      <c r="G216" s="296"/>
      <c r="H216" s="287" t="s">
        <v>400</v>
      </c>
      <c r="I216" s="287"/>
      <c r="J216" s="287"/>
      <c r="K216" s="302"/>
    </row>
    <row r="217" s="1" customFormat="1" ht="15" customHeight="1">
      <c r="B217" s="301"/>
      <c r="C217" s="235"/>
      <c r="D217" s="235"/>
      <c r="E217" s="235"/>
      <c r="F217" s="258">
        <v>4</v>
      </c>
      <c r="G217" s="296"/>
      <c r="H217" s="287" t="s">
        <v>401</v>
      </c>
      <c r="I217" s="287"/>
      <c r="J217" s="287"/>
      <c r="K217" s="302"/>
    </row>
    <row r="218" s="1" customFormat="1" ht="12.75" customHeight="1">
      <c r="B218" s="303"/>
      <c r="C218" s="304"/>
      <c r="D218" s="304"/>
      <c r="E218" s="304"/>
      <c r="F218" s="304"/>
      <c r="G218" s="304"/>
      <c r="H218" s="304"/>
      <c r="I218" s="304"/>
      <c r="J218" s="304"/>
      <c r="K218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Petra Turková</dc:creator>
  <cp:lastModifiedBy>Petra Turková</cp:lastModifiedBy>
  <dcterms:created xsi:type="dcterms:W3CDTF">2023-04-28T07:50:20Z</dcterms:created>
  <dcterms:modified xsi:type="dcterms:W3CDTF">2023-04-28T07:50:22Z</dcterms:modified>
</cp:coreProperties>
</file>